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9020" yWindow="90" windowWidth="15480" windowHeight="8355" tabRatio="757"/>
  </bookViews>
  <sheets>
    <sheet name="Scoring" sheetId="1" r:id="rId1"/>
    <sheet name="Scoring Summary" sheetId="5" r:id="rId2"/>
    <sheet name="Topic 1 - Openness" sheetId="2" r:id="rId3"/>
    <sheet name="Topic 2 - Analysis" sheetId="3" r:id="rId4"/>
    <sheet name="Topic 3 - Use" sheetId="4" r:id="rId5"/>
  </sheets>
  <calcPr calcId="125725"/>
</workbook>
</file>

<file path=xl/calcChain.xml><?xml version="1.0" encoding="utf-8"?>
<calcChain xmlns="http://schemas.openxmlformats.org/spreadsheetml/2006/main">
  <c r="E2" i="5"/>
  <c r="AR2"/>
  <c r="AQ2"/>
  <c r="AP2"/>
  <c r="AO2"/>
  <c r="AN2"/>
  <c r="AM2"/>
  <c r="AL2"/>
  <c r="AK2"/>
  <c r="AJ2"/>
  <c r="AI2"/>
  <c r="AH2"/>
  <c r="AG2"/>
  <c r="AF2"/>
  <c r="AD2"/>
  <c r="AC2"/>
  <c r="AB2"/>
  <c r="AA2"/>
  <c r="Y2"/>
  <c r="X2"/>
  <c r="W2"/>
  <c r="V2"/>
  <c r="T2"/>
  <c r="S2"/>
  <c r="R2"/>
  <c r="Q2"/>
  <c r="P2"/>
  <c r="N2"/>
  <c r="M2"/>
  <c r="L2"/>
  <c r="K2"/>
  <c r="D2"/>
  <c r="C2"/>
  <c r="B2"/>
  <c r="A2"/>
  <c r="B20" i="3"/>
  <c r="AE2" i="5" s="1"/>
  <c r="B15" i="3"/>
  <c r="Z2" i="5" s="1"/>
  <c r="B10" i="3"/>
  <c r="U2" i="5" s="1"/>
  <c r="B4" i="3"/>
  <c r="O2" i="5" s="1"/>
  <c r="H2" s="1"/>
  <c r="B32" i="1"/>
  <c r="B33"/>
  <c r="B34"/>
  <c r="B35"/>
  <c r="B19"/>
  <c r="B18"/>
  <c r="B17"/>
  <c r="B16"/>
  <c r="B20" s="1"/>
  <c r="J2" i="5"/>
  <c r="B36" i="1"/>
  <c r="B26"/>
  <c r="G2" i="5"/>
  <c r="I2" l="1"/>
  <c r="B24" i="1"/>
  <c r="B25"/>
  <c r="F2" i="5"/>
  <c r="B27" i="1"/>
  <c r="B28" l="1"/>
  <c r="B39" s="1"/>
</calcChain>
</file>

<file path=xl/sharedStrings.xml><?xml version="1.0" encoding="utf-8"?>
<sst xmlns="http://schemas.openxmlformats.org/spreadsheetml/2006/main" count="193" uniqueCount="141">
  <si>
    <t>Score</t>
  </si>
  <si>
    <t>Regulatory Scoring</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</si>
  <si>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</si>
  <si>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</si>
  <si>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</si>
  <si>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</si>
  <si>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</si>
  <si>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</si>
  <si>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</si>
  <si>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</si>
  <si>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</si>
  <si>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</si>
  <si>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</si>
  <si>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</si>
  <si>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</si>
  <si>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</si>
  <si>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</si>
  <si>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</si>
  <si>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</si>
  <si>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</si>
  <si>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</si>
  <si>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</si>
  <si>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</si>
  <si>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</si>
  <si>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</si>
  <si>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</si>
  <si>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</si>
  <si>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</si>
  <si>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</si>
  <si>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</si>
  <si>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</si>
  <si>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</si>
  <si>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</si>
  <si>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</si>
  <si>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</si>
  <si>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</si>
  <si>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</si>
  <si>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</si>
  <si>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</si>
  <si>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</si>
  <si>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</si>
  <si>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</si>
  <si>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</si>
  <si>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</si>
  <si>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</si>
  <si>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</si>
  <si>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</si>
  <si>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</si>
  <si>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</si>
  <si>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</si>
  <si>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</si>
  <si>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</si>
  <si>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</si>
  <si>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</si>
  <si>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</si>
  <si>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</si>
  <si>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</si>
  <si>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</si>
  <si>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</si>
  <si>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</si>
  <si>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</si>
  <si>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</si>
  <si>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</si>
  <si>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</si>
  <si>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</si>
  <si>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</si>
  <si>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</si>
  <si>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</si>
  <si>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</si>
  <si>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</si>
  <si>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Openness (Accessible, Data and Models Verifiable, and Comprehensible)</t>
  </si>
  <si>
    <t>Analysis (Outcomes, Systemic Problem, Alternatives, Benefit-Cost)</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</si>
  <si>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</si>
  <si>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</si>
  <si>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</si>
  <si>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</si>
  <si>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</si>
  <si>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</si>
  <si>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</si>
  <si>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</si>
  <si>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</si>
  <si>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</si>
  <si>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</si>
  <si>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</si>
  <si>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</si>
  <si>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</si>
  <si>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</si>
  <si>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</si>
  <si>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</si>
  <si>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</si>
  <si>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</si>
  <si>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</si>
  <si>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</si>
  <si>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</si>
  <si>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</si>
  <si>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</si>
  <si>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</si>
  <si>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</si>
  <si>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</si>
  <si>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</si>
  <si>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</si>
  <si>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</si>
  <si>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</si>
  <si>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</si>
  <si>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</si>
  <si>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</si>
  <si>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</si>
  <si>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</si>
  <si>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Crirerion</t>
  </si>
  <si>
    <t>Criterion</t>
  </si>
  <si>
    <t>Investing in Innovation</t>
  </si>
  <si>
    <t>Education</t>
  </si>
  <si>
    <t>1855-AA06</t>
  </si>
  <si>
    <t>No</t>
  </si>
  <si>
    <t>Proposed</t>
  </si>
  <si>
    <t>The preamble and RIA are reasonably understandable. However, the RIA contains no analysis of alternatives; it simply asserts that the chosen alternatives are the best. One must read the entire preamble and then infer why the chosen requirements are the best.</t>
  </si>
  <si>
    <t>"The purpose of the program is to provide competitive grants to applicants with a record of improving student achievement, in order to expand the implementation of, and investment in, innovative practices that are demonstrated to have an impact on improving student achievement or student growth (as defined in this notice) for high-need students (as defined in this notice), as well as to promote school readiness, close achievement gaps, decrease dropout rates, increase high school graduation rates, and improve teacher and school leader effectiveness." This statement implicates many important outcomes.</t>
  </si>
  <si>
    <t>These more specific guidelines are necessary to "focus on the educational reform and innovation activities most likely to raise student achievement and eliminate persistent disparities in achievement across different populations of students." Not much context provided to help the reader understand why this is a big problem or why it is a systemic problem.</t>
  </si>
  <si>
    <t>No explicit theory is presented. The nature of some of the reforms suggests there might be some systemic problems.</t>
  </si>
  <si>
    <t>There are no "data" in the analysis that informs the decisions. It appears some of the decisions are based on research which is cited, but not linked. The analysis of the effects on small entities does cite some figures showing the number of organizations involved and mentions the sources.</t>
  </si>
  <si>
    <t>The regulation does not explicitly state but assumes that the government funds can incentivize groups to innovate new ways of educating students, and those innovations will improve student performance. The preamble occasionally provides some brief logic, but nothing extensive.</t>
  </si>
  <si>
    <t>The regulation defines the priorities for the Innovation fund and states that other definitions were considered, but the regulation does not enumerate the other options.</t>
  </si>
  <si>
    <t>The regulation describes the costs that organizations will expend applying for funds and states the amount of funds available to grant.</t>
  </si>
  <si>
    <t>Grant recipients must cooperate with any evaluations the department decides to conduct. This suggests an interest in conducting some type of retrospective analysis.</t>
  </si>
  <si>
    <t>It is clear that many of these otucomes are measurable and are measured. The analysis, however, does not explicitly measure them for the purpose of projecting how the regulation will affect the outcomes.</t>
  </si>
  <si>
    <t>Some of the cited research might suggest that there is a systemic problem somewhere.</t>
  </si>
  <si>
    <t>The Secretary of Education proposes priorities, requirements, definitions, and selection criteria under the Investing in Innovation Fund. These priorities, requirements, definitions, and selection criteria may be used for competitions of the Investing in Innovation Fund for fiscal year (FY) 2010 and later years. We intend for the priorities, requirements, definitions, and selection criteria to support the efforts of local educational agencies (LEAs) and nonprofit organizations (as defined in this notice) that have strong track records of improving student achievement (as defined in this notice) to expand their work; identify, document, and share best practices; and take successful practices ‘‘to scale.’’</t>
  </si>
  <si>
    <t xml:space="preserve">The preamble cites research supporting four of the eight funding priorities. There are no models/assumptions in the RIA section. </t>
  </si>
  <si>
    <t xml:space="preserve">The RIA is part of the preamble. It can be found on regulations.gov using the RIN. A keyword search requires checking multiple documents and folders. On the Department of Education's website, a keyword search of "Investing in Innovation" leads to a page of information about this program, but not to the actual RIA. Also, a RIN search from the Department of Education's homepage brings up a link to the actual preamble that contains the RIA. </t>
  </si>
  <si>
    <t>No relevant discussion.</t>
  </si>
  <si>
    <t>The regulation provides citations of various articles that discuss what variables affect student performance but does not provide evidence of how federal funding affects those variables. So, evidence is provided that verfies some links in the chain of causation but not all.</t>
  </si>
  <si>
    <t>It is impossible to tell because no alternatives are enumerated, except for awarding grants under the department's customer criteria, which are not specified in the preamble or the RIA.</t>
  </si>
  <si>
    <t>It identifies total federal funding only and does not examine costs of alternatives.</t>
  </si>
  <si>
    <t>The analysis asserts that the proposed requirements are better than the status quo, using logic suggesting the net benefits would be higher, but this is not really developed or substantiated.</t>
  </si>
  <si>
    <t>There is no relevant discussion in the RIA. The preamble mentions that the department would like to fund proposals that are more cost-effective.</t>
  </si>
  <si>
    <t>The regulation estimates how many local education agencies and nonprofits will apply.  It is those parties who will bear the cost of applying. The sole discussion of incidence is this assertion: "The costs of carrying out activities would be paid for with program funds and with matching funds provided by private-sector partners. Thus, the costs of implementation would not be a burden for any eligible applicants, including small entities."</t>
  </si>
  <si>
    <t>Grants are supposed to focus on high-need students. There is no other discussion of incidence of benefits and no estimate of how many recipients will receive grants.</t>
  </si>
  <si>
    <t>There is no explicit discussion, and little in the RIA that an evaluation could be based on.</t>
  </si>
  <si>
    <t>The RIA does not calculate benefits or net benefits. The department does express a preference for funding proposals that are more cost-effective.</t>
  </si>
  <si>
    <t>The proposal has very little analysis.  The department appears to have used some research to identify some of its preferred requirements. The proposal appears to reflect the department's strong desire to use evidence-based criteria to award funds, but the notice and RIA do a very poor job of presenting the research that led the department to its decisions, so it's hard to tell.</t>
  </si>
  <si>
    <t>Total Score</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</si>
</sst>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56">
    <xf numFmtId="0" fontId="0" fillId="0" borderId="0" xfId="0"/>
    <xf numFmtId="0" fontId="1" fillId="0" borderId="0" xfId="0" applyFont="1"/>
    <xf numFmtId="0" fontId="0" fillId="2" borderId="0" xfId="0" applyFill="1"/>
    <xf numFmtId="0" fontId="5" fillId="0" borderId="0" xfId="0" applyFont="1"/>
    <xf numFmtId="0" fontId="5" fillId="0" borderId="2"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4" borderId="0" xfId="0" applyFont="1" applyFill="1" applyBorder="1" applyAlignment="1">
      <alignment horizontal="left" wrapText="1"/>
    </xf>
    <xf numFmtId="0" fontId="4" fillId="4"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wrapText="1"/>
    </xf>
    <xf numFmtId="0" fontId="5" fillId="4" borderId="0" xfId="0" applyFont="1" applyFill="1" applyBorder="1"/>
    <xf numFmtId="0" fontId="1" fillId="4"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4" borderId="0" xfId="0" applyFont="1" applyFill="1" applyBorder="1" applyAlignment="1">
      <alignment horizontal="left"/>
    </xf>
    <xf numFmtId="0" fontId="1" fillId="4" borderId="0" xfId="0" applyFont="1" applyFill="1" applyBorder="1"/>
    <xf numFmtId="0" fontId="0" fillId="0" borderId="2" xfId="0" applyBorder="1"/>
    <xf numFmtId="0" fontId="0" fillId="0" borderId="3" xfId="0" applyBorder="1"/>
    <xf numFmtId="0" fontId="0" fillId="0" borderId="6" xfId="0" applyFill="1" applyBorder="1"/>
    <xf numFmtId="0" fontId="1" fillId="4" borderId="2" xfId="0" applyFont="1" applyFill="1" applyBorder="1"/>
    <xf numFmtId="0" fontId="1" fillId="4" borderId="2" xfId="0" applyFont="1" applyFill="1" applyBorder="1" applyAlignment="1">
      <alignment horizontal="left"/>
    </xf>
    <xf numFmtId="0" fontId="1" fillId="4" borderId="2" xfId="0" applyFont="1" applyFill="1" applyBorder="1" applyAlignment="1">
      <alignment wrapText="1"/>
    </xf>
    <xf numFmtId="0" fontId="7" fillId="0" borderId="2" xfId="0" applyFont="1" applyBorder="1" applyAlignment="1">
      <alignment wrapText="1"/>
    </xf>
    <xf numFmtId="0" fontId="7" fillId="0" borderId="2" xfId="0" applyFont="1" applyBorder="1" applyAlignment="1">
      <alignment horizontal="left" wrapText="1"/>
    </xf>
    <xf numFmtId="0" fontId="5" fillId="0" borderId="2" xfId="1" applyNumberFormat="1" applyFont="1" applyBorder="1" applyAlignment="1" applyProtection="1">
      <alignment vertical="distributed"/>
    </xf>
    <xf numFmtId="0" fontId="5" fillId="0" borderId="2" xfId="0" applyFont="1" applyBorder="1" applyAlignment="1">
      <alignment wrapText="1"/>
    </xf>
    <xf numFmtId="0" fontId="5" fillId="0" borderId="0" xfId="0" applyFont="1" applyAlignment="1">
      <alignment horizontal="left"/>
    </xf>
    <xf numFmtId="0" fontId="1" fillId="3" borderId="2" xfId="0" applyFont="1" applyFill="1" applyBorder="1" applyAlignment="1">
      <alignment horizontal="left"/>
    </xf>
    <xf numFmtId="0" fontId="1" fillId="3" borderId="2" xfId="0" applyFont="1" applyFill="1" applyBorder="1" applyAlignment="1">
      <alignment wrapText="1"/>
    </xf>
    <xf numFmtId="0" fontId="7" fillId="4" borderId="2" xfId="0" applyFont="1" applyFill="1" applyBorder="1" applyAlignment="1">
      <alignment wrapText="1"/>
    </xf>
    <xf numFmtId="0" fontId="5" fillId="4" borderId="2" xfId="0" applyFont="1" applyFill="1" applyBorder="1" applyAlignment="1">
      <alignment horizontal="left"/>
    </xf>
    <xf numFmtId="0" fontId="5" fillId="4" borderId="2" xfId="0" applyFont="1" applyFill="1" applyBorder="1"/>
    <xf numFmtId="0" fontId="5" fillId="4" borderId="2" xfId="0" applyFont="1" applyFill="1" applyBorder="1" applyAlignment="1">
      <alignment wrapText="1"/>
    </xf>
    <xf numFmtId="0" fontId="5" fillId="0" borderId="2" xfId="0" applyFont="1" applyBorder="1"/>
    <xf numFmtId="0" fontId="5" fillId="0" borderId="0" xfId="0" applyFont="1" applyFill="1"/>
    <xf numFmtId="0" fontId="5" fillId="4" borderId="0" xfId="0" applyFont="1" applyFill="1" applyBorder="1" applyAlignment="1">
      <alignment horizontal="left" wrapText="1"/>
    </xf>
    <xf numFmtId="0" fontId="5" fillId="4" borderId="0" xfId="0" applyFont="1" applyFill="1" applyBorder="1" applyAlignment="1">
      <alignment horizontal="left"/>
    </xf>
    <xf numFmtId="0" fontId="3" fillId="0" borderId="0" xfId="1" applyFont="1" applyBorder="1" applyAlignment="1" applyProtection="1">
      <alignment horizontal="left"/>
    </xf>
    <xf numFmtId="14" fontId="5" fillId="0" borderId="0" xfId="0" applyNumberFormat="1" applyFont="1" applyBorder="1" applyAlignment="1">
      <alignment horizontal="left" wrapText="1"/>
    </xf>
    <xf numFmtId="0" fontId="5" fillId="0" borderId="0" xfId="0" applyFont="1" applyBorder="1" applyAlignment="1">
      <alignment horizontal="left" wrapText="1"/>
    </xf>
    <xf numFmtId="0" fontId="4" fillId="0" borderId="0" xfId="0" applyFont="1" applyBorder="1" applyAlignment="1">
      <alignment horizontal="center" wrapText="1"/>
    </xf>
    <xf numFmtId="0" fontId="1" fillId="4" borderId="0" xfId="0" applyFont="1" applyFill="1" applyBorder="1" applyAlignment="1">
      <alignment horizontal="left" wrapText="1"/>
    </xf>
    <xf numFmtId="0" fontId="5" fillId="0" borderId="0" xfId="0" applyFont="1" applyBorder="1" applyAlignment="1">
      <alignment horizontal="left" vertical="top" wrapText="1"/>
    </xf>
    <xf numFmtId="0" fontId="6" fillId="0" borderId="1" xfId="0" applyFont="1" applyBorder="1" applyAlignment="1">
      <alignment horizontal="center"/>
    </xf>
    <xf numFmtId="0" fontId="7" fillId="0" borderId="5" xfId="0" applyFont="1" applyBorder="1" applyAlignment="1">
      <alignment horizontal="center"/>
    </xf>
    <xf numFmtId="0" fontId="7" fillId="0" borderId="4" xfId="0" applyFont="1"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6" fillId="0" borderId="4"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V39"/>
  <sheetViews>
    <sheetView tabSelected="1" workbookViewId="0">
      <selection activeCell="H33" sqref="H33"/>
    </sheetView>
  </sheetViews>
  <sheetFormatPr defaultRowHeight="12.75"/>
  <cols>
    <col min="1" max="1" width="62.5703125" style="20" customWidth="1"/>
    <col min="2" max="2" width="7.7109375" style="9" customWidth="1"/>
    <col min="3" max="4" width="9.140625" style="9"/>
    <col min="5" max="5" width="9.140625" style="8"/>
    <col min="6" max="256" width="9.140625" style="9"/>
    <col min="257" max="16384" width="9.140625" style="3"/>
  </cols>
  <sheetData>
    <row r="1" spans="1:256">
      <c r="A1" s="47" t="s">
        <v>1</v>
      </c>
      <c r="B1" s="47"/>
      <c r="C1" s="47"/>
      <c r="D1" s="47"/>
    </row>
    <row r="2" spans="1:256">
      <c r="A2" s="10" t="s">
        <v>37</v>
      </c>
      <c r="B2" s="11"/>
      <c r="C2" s="11"/>
      <c r="D2" s="11"/>
    </row>
    <row r="3" spans="1:256">
      <c r="A3" s="12" t="s">
        <v>111</v>
      </c>
      <c r="B3" s="13"/>
      <c r="C3" s="13"/>
      <c r="D3" s="13"/>
    </row>
    <row r="4" spans="1:256">
      <c r="A4" s="10" t="s">
        <v>33</v>
      </c>
      <c r="B4" s="11"/>
      <c r="C4" s="11"/>
      <c r="D4" s="11"/>
    </row>
    <row r="5" spans="1:256">
      <c r="A5" s="46" t="s">
        <v>110</v>
      </c>
      <c r="B5" s="46"/>
      <c r="C5" s="46"/>
      <c r="D5" s="46"/>
    </row>
    <row r="6" spans="1:256">
      <c r="A6" s="48" t="s">
        <v>34</v>
      </c>
      <c r="B6" s="48"/>
      <c r="C6" s="48"/>
      <c r="D6" s="48"/>
    </row>
    <row r="7" spans="1:256">
      <c r="A7" s="14" t="s">
        <v>112</v>
      </c>
      <c r="B7" s="43" t="s">
        <v>43</v>
      </c>
      <c r="C7" s="43" t="s">
        <v>44</v>
      </c>
      <c r="D7" s="14" t="s">
        <v>113</v>
      </c>
    </row>
    <row r="8" spans="1:256" ht="12.75" customHeight="1">
      <c r="A8" s="10" t="s">
        <v>35</v>
      </c>
      <c r="B8" s="48" t="s">
        <v>36</v>
      </c>
      <c r="C8" s="48"/>
      <c r="D8" s="48"/>
    </row>
    <row r="9" spans="1:256">
      <c r="A9" s="14" t="s">
        <v>114</v>
      </c>
      <c r="B9" s="45">
        <v>40095</v>
      </c>
      <c r="C9" s="46"/>
      <c r="D9" s="46"/>
    </row>
    <row r="10" spans="1:256">
      <c r="A10" s="15" t="s">
        <v>2</v>
      </c>
      <c r="B10" s="16"/>
      <c r="C10" s="16"/>
      <c r="D10" s="16"/>
    </row>
    <row r="11" spans="1:256" ht="12.75" customHeight="1">
      <c r="A11" s="49" t="s">
        <v>126</v>
      </c>
      <c r="B11" s="49"/>
      <c r="C11" s="49"/>
      <c r="D11" s="49"/>
    </row>
    <row r="12" spans="1:256">
      <c r="A12" s="49"/>
      <c r="B12" s="49"/>
      <c r="C12" s="49"/>
      <c r="D12" s="49"/>
    </row>
    <row r="13" spans="1:256">
      <c r="A13" s="49"/>
      <c r="B13" s="49"/>
      <c r="C13" s="49"/>
      <c r="D13" s="49"/>
    </row>
    <row r="14" spans="1:256" ht="30" customHeight="1">
      <c r="A14" s="49"/>
      <c r="B14" s="49"/>
      <c r="C14" s="49"/>
      <c r="D14" s="49"/>
    </row>
    <row r="15" spans="1:256" s="1" customFormat="1">
      <c r="A15" s="15" t="s">
        <v>50</v>
      </c>
      <c r="B15" s="17" t="s">
        <v>0</v>
      </c>
      <c r="C15" s="17" t="s">
        <v>3</v>
      </c>
      <c r="D15" s="17"/>
      <c r="E15" s="18"/>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row>
    <row r="16" spans="1:256" ht="25.5">
      <c r="A16" s="20" t="s">
        <v>51</v>
      </c>
      <c r="B16" s="5">
        <f>'Topic 1 - Openness'!B3</f>
        <v>4</v>
      </c>
      <c r="C16" s="44" t="s">
        <v>5</v>
      </c>
      <c r="D16" s="44"/>
    </row>
    <row r="17" spans="1:256">
      <c r="A17" s="20" t="s">
        <v>52</v>
      </c>
      <c r="B17" s="5">
        <f>'Topic 1 - Openness'!B4</f>
        <v>1</v>
      </c>
      <c r="C17" s="44" t="s">
        <v>6</v>
      </c>
      <c r="D17" s="44"/>
    </row>
    <row r="18" spans="1:256">
      <c r="A18" s="20" t="s">
        <v>53</v>
      </c>
      <c r="B18" s="5">
        <f>'Topic 1 - Openness'!B5</f>
        <v>3</v>
      </c>
      <c r="C18" s="44" t="s">
        <v>7</v>
      </c>
      <c r="D18" s="44"/>
    </row>
    <row r="19" spans="1:256" ht="31.5" customHeight="1">
      <c r="A19" s="20" t="s">
        <v>54</v>
      </c>
      <c r="B19" s="5">
        <f>'Topic 1 - Openness'!B6</f>
        <v>3</v>
      </c>
      <c r="C19" s="44" t="s">
        <v>8</v>
      </c>
      <c r="D19" s="44"/>
    </row>
    <row r="20" spans="1:256">
      <c r="A20" s="42" t="s">
        <v>60</v>
      </c>
      <c r="B20" s="43">
        <f>B16+B17+B18+B19</f>
        <v>11</v>
      </c>
      <c r="C20" s="21"/>
      <c r="D20" s="21"/>
    </row>
    <row r="21" spans="1:256">
      <c r="A21" s="42"/>
      <c r="B21" s="43"/>
      <c r="C21" s="21"/>
      <c r="D21" s="21"/>
    </row>
    <row r="22" spans="1:256">
      <c r="A22" s="14"/>
      <c r="B22" s="5"/>
      <c r="C22" s="5"/>
      <c r="D22" s="5"/>
    </row>
    <row r="23" spans="1:256" s="1" customFormat="1">
      <c r="A23" s="15" t="s">
        <v>55</v>
      </c>
      <c r="B23" s="17" t="s">
        <v>0</v>
      </c>
      <c r="C23" s="17" t="s">
        <v>3</v>
      </c>
      <c r="D23" s="17"/>
      <c r="E23" s="18"/>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row>
    <row r="24" spans="1:256" ht="25.5">
      <c r="A24" s="20" t="s">
        <v>56</v>
      </c>
      <c r="B24" s="5">
        <f>'Topic 2 - Analysis'!B4</f>
        <v>2</v>
      </c>
      <c r="C24" s="44" t="s">
        <v>9</v>
      </c>
      <c r="D24" s="44"/>
    </row>
    <row r="25" spans="1:256" ht="38.25">
      <c r="A25" s="20" t="s">
        <v>57</v>
      </c>
      <c r="B25" s="5">
        <f>'Topic 2 - Analysis'!B10</f>
        <v>1</v>
      </c>
      <c r="C25" s="44" t="s">
        <v>10</v>
      </c>
      <c r="D25" s="44"/>
    </row>
    <row r="26" spans="1:256" ht="25.5">
      <c r="A26" s="20" t="s">
        <v>58</v>
      </c>
      <c r="B26" s="5">
        <f>'Topic 2 - Analysis'!B15</f>
        <v>0</v>
      </c>
      <c r="C26" s="44" t="s">
        <v>11</v>
      </c>
      <c r="D26" s="44"/>
    </row>
    <row r="27" spans="1:256">
      <c r="A27" s="20" t="s">
        <v>59</v>
      </c>
      <c r="B27" s="5">
        <f>'Topic 2 - Analysis'!B20</f>
        <v>1</v>
      </c>
      <c r="C27" s="44" t="s">
        <v>12</v>
      </c>
      <c r="D27" s="44"/>
    </row>
    <row r="28" spans="1:256">
      <c r="A28" s="42" t="s">
        <v>61</v>
      </c>
      <c r="B28" s="43">
        <f>B24+B25+B26+B27</f>
        <v>4</v>
      </c>
      <c r="C28" s="21"/>
      <c r="D28" s="21"/>
    </row>
    <row r="29" spans="1:256">
      <c r="A29" s="42"/>
      <c r="B29" s="43"/>
      <c r="C29" s="21"/>
      <c r="D29" s="21"/>
    </row>
    <row r="30" spans="1:256">
      <c r="A30" s="14"/>
      <c r="B30" s="5"/>
      <c r="C30" s="5"/>
      <c r="D30" s="5"/>
    </row>
    <row r="31" spans="1:256" s="1" customFormat="1">
      <c r="A31" s="15" t="s">
        <v>62</v>
      </c>
      <c r="B31" s="17" t="s">
        <v>0</v>
      </c>
      <c r="C31" s="17" t="s">
        <v>3</v>
      </c>
      <c r="D31" s="17"/>
      <c r="E31" s="18"/>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row>
    <row r="32" spans="1:256" ht="25.5">
      <c r="A32" s="20" t="s">
        <v>63</v>
      </c>
      <c r="B32" s="5">
        <f>'Topic 3 - Use'!B3</f>
        <v>1</v>
      </c>
      <c r="C32" s="44" t="s">
        <v>13</v>
      </c>
      <c r="D32" s="44"/>
    </row>
    <row r="33" spans="1:4" ht="25.5">
      <c r="A33" s="20" t="s">
        <v>64</v>
      </c>
      <c r="B33" s="5">
        <f>'Topic 3 - Use'!B4</f>
        <v>1</v>
      </c>
      <c r="C33" s="44" t="s">
        <v>14</v>
      </c>
      <c r="D33" s="44"/>
    </row>
    <row r="34" spans="1:4" ht="25.5">
      <c r="A34" s="20" t="s">
        <v>65</v>
      </c>
      <c r="B34" s="5">
        <f>'Topic 3 - Use'!B5</f>
        <v>2</v>
      </c>
      <c r="C34" s="44" t="s">
        <v>15</v>
      </c>
      <c r="D34" s="44"/>
    </row>
    <row r="35" spans="1:4" ht="38.25">
      <c r="A35" s="20" t="s">
        <v>66</v>
      </c>
      <c r="B35" s="5">
        <f>'Topic 3 - Use'!B6</f>
        <v>0</v>
      </c>
      <c r="C35" s="44" t="s">
        <v>16</v>
      </c>
      <c r="D35" s="44"/>
    </row>
    <row r="36" spans="1:4" ht="15.75" customHeight="1">
      <c r="A36" s="42" t="s">
        <v>67</v>
      </c>
      <c r="B36" s="43">
        <f>B32+B33+B34+B35</f>
        <v>4</v>
      </c>
      <c r="C36" s="21"/>
      <c r="D36" s="21"/>
    </row>
    <row r="37" spans="1:4">
      <c r="A37" s="42"/>
      <c r="B37" s="43"/>
      <c r="C37" s="21"/>
      <c r="D37" s="21"/>
    </row>
    <row r="39" spans="1:4">
      <c r="A39" s="15" t="s">
        <v>140</v>
      </c>
      <c r="B39" s="17">
        <f>SUM(B20+B28+B36)</f>
        <v>19</v>
      </c>
      <c r="C39" s="22"/>
      <c r="D39" s="22"/>
    </row>
  </sheetData>
  <mergeCells count="25">
    <mergeCell ref="C26:D26"/>
    <mergeCell ref="A36:A37"/>
    <mergeCell ref="B36:B37"/>
    <mergeCell ref="B28:B29"/>
    <mergeCell ref="A1:D1"/>
    <mergeCell ref="A5:D5"/>
    <mergeCell ref="A6:D6"/>
    <mergeCell ref="B8:D8"/>
    <mergeCell ref="A11:D14"/>
    <mergeCell ref="A20:A21"/>
    <mergeCell ref="B7:C7"/>
    <mergeCell ref="C35:D35"/>
    <mergeCell ref="B9:D9"/>
    <mergeCell ref="C33:D33"/>
    <mergeCell ref="C34:D34"/>
    <mergeCell ref="B20:B21"/>
    <mergeCell ref="C16:D16"/>
    <mergeCell ref="C24:D24"/>
    <mergeCell ref="C27:D27"/>
    <mergeCell ref="C32:D32"/>
    <mergeCell ref="C25:D25"/>
    <mergeCell ref="C17:D17"/>
    <mergeCell ref="C18:D18"/>
    <mergeCell ref="C19:D19"/>
    <mergeCell ref="A28:A29"/>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AR2"/>
  <sheetViews>
    <sheetView workbookViewId="0">
      <selection sqref="A1:IV65536"/>
    </sheetView>
  </sheetViews>
  <sheetFormatPr defaultRowHeight="12.75"/>
  <cols>
    <col min="5" max="5" width="13.85546875" bestFit="1" customWidth="1"/>
    <col min="7" max="7" width="13.42578125" bestFit="1" customWidth="1"/>
    <col min="8" max="8" width="14" bestFit="1" customWidth="1"/>
    <col min="9" max="9" width="14" customWidth="1"/>
    <col min="10" max="10" width="11.7109375" bestFit="1" customWidth="1"/>
  </cols>
  <sheetData>
    <row r="1" spans="1:44" ht="13.5" thickBot="1">
      <c r="A1" s="1" t="s">
        <v>40</v>
      </c>
      <c r="B1" s="1" t="s">
        <v>34</v>
      </c>
      <c r="C1" s="1" t="s">
        <v>41</v>
      </c>
      <c r="D1" s="1" t="s">
        <v>42</v>
      </c>
      <c r="E1" s="1" t="s">
        <v>45</v>
      </c>
      <c r="F1" s="1" t="s">
        <v>68</v>
      </c>
      <c r="G1" s="1" t="s">
        <v>50</v>
      </c>
      <c r="H1" s="1" t="s">
        <v>55</v>
      </c>
      <c r="I1" s="1" t="s">
        <v>69</v>
      </c>
      <c r="J1" s="1" t="s">
        <v>62</v>
      </c>
      <c r="K1" s="1">
        <v>1</v>
      </c>
      <c r="L1" s="1">
        <v>2</v>
      </c>
      <c r="M1" s="1">
        <v>3</v>
      </c>
      <c r="N1" s="1">
        <v>4</v>
      </c>
      <c r="O1" s="1" t="s">
        <v>94</v>
      </c>
      <c r="P1" s="1" t="s">
        <v>72</v>
      </c>
      <c r="Q1" s="1" t="s">
        <v>73</v>
      </c>
      <c r="R1" s="1" t="s">
        <v>74</v>
      </c>
      <c r="S1" s="1" t="s">
        <v>75</v>
      </c>
      <c r="T1" s="1" t="s">
        <v>76</v>
      </c>
      <c r="U1" s="1" t="s">
        <v>95</v>
      </c>
      <c r="V1" s="1" t="s">
        <v>77</v>
      </c>
      <c r="W1" s="1" t="s">
        <v>78</v>
      </c>
      <c r="X1" s="1" t="s">
        <v>79</v>
      </c>
      <c r="Y1" s="1" t="s">
        <v>80</v>
      </c>
      <c r="Z1" s="1" t="s">
        <v>96</v>
      </c>
      <c r="AA1" s="1" t="s">
        <v>81</v>
      </c>
      <c r="AB1" s="1" t="s">
        <v>82</v>
      </c>
      <c r="AC1" s="1" t="s">
        <v>83</v>
      </c>
      <c r="AD1" s="1" t="s">
        <v>84</v>
      </c>
      <c r="AE1" s="1" t="s">
        <v>97</v>
      </c>
      <c r="AF1" s="23" t="s">
        <v>85</v>
      </c>
      <c r="AG1" s="23" t="s">
        <v>86</v>
      </c>
      <c r="AH1" s="23" t="s">
        <v>87</v>
      </c>
      <c r="AI1" s="23" t="s">
        <v>88</v>
      </c>
      <c r="AJ1" s="23" t="s">
        <v>89</v>
      </c>
      <c r="AK1" s="23" t="s">
        <v>90</v>
      </c>
      <c r="AL1" s="23" t="s">
        <v>91</v>
      </c>
      <c r="AM1" s="23" t="s">
        <v>92</v>
      </c>
      <c r="AN1" s="24" t="s">
        <v>93</v>
      </c>
      <c r="AO1" s="25" t="s">
        <v>98</v>
      </c>
      <c r="AP1" s="25" t="s">
        <v>99</v>
      </c>
      <c r="AQ1" s="25" t="s">
        <v>100</v>
      </c>
      <c r="AR1" s="25" t="s">
        <v>101</v>
      </c>
    </row>
    <row r="2" spans="1:44">
      <c r="A2" t="str">
        <f>Scoring!A5</f>
        <v>Investing in Innovation</v>
      </c>
      <c r="B2" t="str">
        <f>Scoring!A7</f>
        <v>1855-AA06</v>
      </c>
      <c r="C2" t="str">
        <f>Scoring!A3</f>
        <v>Education</v>
      </c>
      <c r="D2" s="7">
        <f>Scoring!B9</f>
        <v>40095</v>
      </c>
      <c r="E2" s="7" t="str">
        <f>Scoring!D7</f>
        <v>No</v>
      </c>
      <c r="F2">
        <f>G2+H2+J2</f>
        <v>19</v>
      </c>
      <c r="G2">
        <f>SUM(K2:N2)</f>
        <v>11</v>
      </c>
      <c r="H2">
        <f>O2+U2+Z2+AE2</f>
        <v>4</v>
      </c>
      <c r="I2">
        <f>G2+H2</f>
        <v>15</v>
      </c>
      <c r="J2">
        <f>SUM(AO2:AR2)</f>
        <v>4</v>
      </c>
      <c r="K2">
        <f>'Topic 1 - Openness'!B3</f>
        <v>4</v>
      </c>
      <c r="L2">
        <f>'Topic 1 - Openness'!B4</f>
        <v>1</v>
      </c>
      <c r="M2">
        <f>'Topic 1 - Openness'!B5</f>
        <v>3</v>
      </c>
      <c r="N2">
        <f>'Topic 1 - Openness'!B6</f>
        <v>3</v>
      </c>
      <c r="O2">
        <f>'Topic 2 - Analysis'!B4</f>
        <v>2</v>
      </c>
      <c r="P2">
        <f>'Topic 2 - Analysis'!B5</f>
        <v>5</v>
      </c>
      <c r="Q2">
        <f>'Topic 2 - Analysis'!B6</f>
        <v>3</v>
      </c>
      <c r="R2">
        <f>'Topic 2 - Analysis'!B7</f>
        <v>2</v>
      </c>
      <c r="S2">
        <f>'Topic 2 - Analysis'!B8</f>
        <v>2</v>
      </c>
      <c r="T2">
        <f>'Topic 2 - Analysis'!B9</f>
        <v>0</v>
      </c>
      <c r="U2">
        <f>'Topic 2 - Analysis'!B10</f>
        <v>1</v>
      </c>
      <c r="V2">
        <f>'Topic 2 - Analysis'!B11</f>
        <v>1</v>
      </c>
      <c r="W2">
        <f>'Topic 2 - Analysis'!B12</f>
        <v>1</v>
      </c>
      <c r="X2">
        <f>'Topic 2 - Analysis'!B13</f>
        <v>0</v>
      </c>
      <c r="Y2">
        <f>'Topic 2 - Analysis'!B14</f>
        <v>0</v>
      </c>
      <c r="Z2">
        <f>'Topic 2 - Analysis'!B15</f>
        <v>0</v>
      </c>
      <c r="AA2">
        <f>'Topic 2 - Analysis'!B16</f>
        <v>1</v>
      </c>
      <c r="AB2">
        <f>'Topic 2 - Analysis'!B17</f>
        <v>0</v>
      </c>
      <c r="AC2">
        <f>'Topic 2 - Analysis'!B18</f>
        <v>0</v>
      </c>
      <c r="AD2">
        <f>'Topic 2 - Analysis'!B19</f>
        <v>0</v>
      </c>
      <c r="AE2">
        <f>'Topic 2 - Analysis'!B20</f>
        <v>1</v>
      </c>
      <c r="AF2">
        <f>'Topic 2 - Analysis'!B21</f>
        <v>1</v>
      </c>
      <c r="AG2">
        <f>'Topic 2 - Analysis'!B22</f>
        <v>4</v>
      </c>
      <c r="AH2">
        <f>'Topic 2 - Analysis'!B23</f>
        <v>0</v>
      </c>
      <c r="AI2">
        <f>'Topic 2 - Analysis'!B24</f>
        <v>0</v>
      </c>
      <c r="AJ2">
        <f>'Topic 2 - Analysis'!B25</f>
        <v>0</v>
      </c>
      <c r="AK2">
        <f>'Topic 2 - Analysis'!B26</f>
        <v>1</v>
      </c>
      <c r="AL2">
        <f>'Topic 2 - Analysis'!B27</f>
        <v>1</v>
      </c>
      <c r="AM2">
        <f>'Topic 2 - Analysis'!B28</f>
        <v>3</v>
      </c>
      <c r="AN2">
        <f>'Topic 2 - Analysis'!B29</f>
        <v>1</v>
      </c>
      <c r="AO2">
        <f>'Topic 3 - Use'!B3</f>
        <v>1</v>
      </c>
      <c r="AP2">
        <f>'Topic 3 - Use'!B4</f>
        <v>1</v>
      </c>
      <c r="AQ2">
        <f>'Topic 3 - Use'!B5</f>
        <v>2</v>
      </c>
      <c r="AR2">
        <f>'Topic 3 - Use'!B6</f>
        <v>0</v>
      </c>
    </row>
  </sheetData>
  <phoneticPr fontId="2" type="noConversion"/>
  <pageMargins left="0.75" right="0.75" top="1" bottom="1" header="0.5" footer="0.5"/>
  <pageSetup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dimension ref="A1:IV6"/>
  <sheetViews>
    <sheetView workbookViewId="0">
      <selection sqref="A1:IV65536"/>
    </sheetView>
  </sheetViews>
  <sheetFormatPr defaultRowHeight="12.75"/>
  <cols>
    <col min="1" max="1" width="29.140625" style="3" customWidth="1"/>
    <col min="2" max="2" width="5.85546875" style="33" customWidth="1"/>
    <col min="3" max="3" width="9.28515625" style="33" customWidth="1"/>
    <col min="4" max="4" width="31.5703125" style="6" customWidth="1"/>
    <col min="5" max="256" width="9.140625" style="3"/>
  </cols>
  <sheetData>
    <row r="1" spans="1:4" ht="15.75">
      <c r="A1" s="50" t="s">
        <v>70</v>
      </c>
      <c r="B1" s="51"/>
      <c r="C1" s="51"/>
      <c r="D1" s="52"/>
    </row>
    <row r="2" spans="1:4">
      <c r="A2" s="26" t="s">
        <v>108</v>
      </c>
      <c r="B2" s="27" t="s">
        <v>0</v>
      </c>
      <c r="C2" s="27" t="s">
        <v>32</v>
      </c>
      <c r="D2" s="28" t="s">
        <v>4</v>
      </c>
    </row>
    <row r="3" spans="1:4" ht="178.5">
      <c r="A3" s="29" t="s">
        <v>106</v>
      </c>
      <c r="B3" s="30">
        <v>4</v>
      </c>
      <c r="C3" s="4">
        <v>1</v>
      </c>
      <c r="D3" s="31" t="s">
        <v>128</v>
      </c>
    </row>
    <row r="4" spans="1:4" ht="114.75">
      <c r="A4" s="29" t="s">
        <v>52</v>
      </c>
      <c r="B4" s="30">
        <v>1</v>
      </c>
      <c r="C4" s="4">
        <v>2</v>
      </c>
      <c r="D4" s="32" t="s">
        <v>119</v>
      </c>
    </row>
    <row r="5" spans="1:4" ht="63.75">
      <c r="A5" s="29" t="s">
        <v>53</v>
      </c>
      <c r="B5" s="30">
        <v>3</v>
      </c>
      <c r="C5" s="4">
        <v>3</v>
      </c>
      <c r="D5" s="32" t="s">
        <v>127</v>
      </c>
    </row>
    <row r="6" spans="1:4" ht="114.75">
      <c r="A6" s="29" t="s">
        <v>107</v>
      </c>
      <c r="B6" s="30">
        <v>3</v>
      </c>
      <c r="C6" s="4">
        <v>4</v>
      </c>
      <c r="D6" s="32" t="s">
        <v>115</v>
      </c>
    </row>
  </sheetData>
  <mergeCells count="1">
    <mergeCell ref="A1:D1"/>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IV29"/>
  <sheetViews>
    <sheetView workbookViewId="0">
      <selection activeCell="D4" sqref="D4"/>
    </sheetView>
  </sheetViews>
  <sheetFormatPr defaultRowHeight="12.75"/>
  <cols>
    <col min="1" max="1" width="29" style="6" customWidth="1"/>
    <col min="2" max="2" width="7.140625" style="33" customWidth="1"/>
    <col min="3" max="3" width="9.28515625" style="3" customWidth="1"/>
    <col min="4" max="4" width="41.7109375" style="6" customWidth="1"/>
    <col min="5" max="256" width="9.140625" style="3"/>
  </cols>
  <sheetData>
    <row r="1" spans="1:256" ht="14.25" customHeight="1">
      <c r="A1" s="53" t="s">
        <v>71</v>
      </c>
      <c r="B1" s="54"/>
      <c r="C1" s="54"/>
      <c r="D1" s="55"/>
    </row>
    <row r="2" spans="1:256">
      <c r="A2" s="26" t="s">
        <v>109</v>
      </c>
      <c r="B2" s="27" t="s">
        <v>0</v>
      </c>
      <c r="C2" s="27" t="s">
        <v>32</v>
      </c>
      <c r="D2" s="28" t="s">
        <v>4</v>
      </c>
    </row>
    <row r="3" spans="1:256">
      <c r="A3" s="32"/>
      <c r="B3" s="34"/>
      <c r="C3" s="34"/>
      <c r="D3" s="35"/>
    </row>
    <row r="4" spans="1:256" ht="90">
      <c r="A4" s="36" t="s">
        <v>102</v>
      </c>
      <c r="B4" s="37">
        <f>ROUND(AVERAGE(B5:B9),0)</f>
        <v>2</v>
      </c>
      <c r="C4" s="38"/>
      <c r="D4" s="39"/>
    </row>
    <row r="5" spans="1:256" ht="178.5">
      <c r="A5" s="30" t="s">
        <v>17</v>
      </c>
      <c r="B5" s="4">
        <v>5</v>
      </c>
      <c r="C5" s="40" t="s">
        <v>72</v>
      </c>
      <c r="D5" s="32" t="s">
        <v>116</v>
      </c>
    </row>
    <row r="6" spans="1:256" ht="63.75">
      <c r="A6" s="30" t="s">
        <v>18</v>
      </c>
      <c r="B6" s="4">
        <v>3</v>
      </c>
      <c r="C6" s="40" t="s">
        <v>73</v>
      </c>
      <c r="D6" s="32" t="s">
        <v>124</v>
      </c>
    </row>
    <row r="7" spans="1:256" ht="89.25">
      <c r="A7" s="30" t="s">
        <v>19</v>
      </c>
      <c r="B7" s="4">
        <v>2</v>
      </c>
      <c r="C7" s="40" t="s">
        <v>74</v>
      </c>
      <c r="D7" s="32" t="s">
        <v>120</v>
      </c>
    </row>
    <row r="8" spans="1:256" ht="76.5">
      <c r="A8" s="30" t="s">
        <v>20</v>
      </c>
      <c r="B8" s="4">
        <v>2</v>
      </c>
      <c r="C8" s="40" t="s">
        <v>75</v>
      </c>
      <c r="D8" s="32" t="s">
        <v>130</v>
      </c>
    </row>
    <row r="9" spans="1:256" ht="60">
      <c r="A9" s="30" t="s">
        <v>38</v>
      </c>
      <c r="B9" s="4">
        <v>0</v>
      </c>
      <c r="C9" s="40" t="s">
        <v>76</v>
      </c>
      <c r="D9" s="32" t="s">
        <v>129</v>
      </c>
    </row>
    <row r="10" spans="1:256" ht="105">
      <c r="A10" s="36" t="s">
        <v>57</v>
      </c>
      <c r="B10" s="37">
        <f>ROUND(AVERAGE(B11:B14),0)</f>
        <v>1</v>
      </c>
      <c r="C10" s="38"/>
      <c r="D10" s="39"/>
    </row>
    <row r="11" spans="1:256" ht="102">
      <c r="A11" s="30" t="s">
        <v>21</v>
      </c>
      <c r="B11" s="4">
        <v>1</v>
      </c>
      <c r="C11" s="40" t="s">
        <v>77</v>
      </c>
      <c r="D11" s="32" t="s">
        <v>117</v>
      </c>
    </row>
    <row r="12" spans="1:256" ht="105">
      <c r="A12" s="30" t="s">
        <v>22</v>
      </c>
      <c r="B12" s="4">
        <v>1</v>
      </c>
      <c r="C12" s="40" t="s">
        <v>78</v>
      </c>
      <c r="D12" s="32" t="s">
        <v>118</v>
      </c>
    </row>
    <row r="13" spans="1:256" ht="45">
      <c r="A13" s="30" t="s">
        <v>20</v>
      </c>
      <c r="B13" s="4">
        <v>0</v>
      </c>
      <c r="C13" s="40" t="s">
        <v>79</v>
      </c>
      <c r="D13" s="32" t="s">
        <v>125</v>
      </c>
    </row>
    <row r="14" spans="1:256" ht="75">
      <c r="A14" s="30" t="s">
        <v>39</v>
      </c>
      <c r="B14" s="4">
        <v>0</v>
      </c>
      <c r="C14" s="40" t="s">
        <v>80</v>
      </c>
      <c r="D14" s="32" t="s">
        <v>129</v>
      </c>
    </row>
    <row r="15" spans="1:256" s="2" customFormat="1" ht="60">
      <c r="A15" s="36" t="s">
        <v>58</v>
      </c>
      <c r="B15" s="37">
        <f>ROUND(AVERAGE(B16:B19),0)</f>
        <v>0</v>
      </c>
      <c r="C15" s="38"/>
      <c r="D15" s="39"/>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row>
    <row r="16" spans="1:256" ht="60">
      <c r="A16" s="30" t="s">
        <v>46</v>
      </c>
      <c r="B16" s="4">
        <v>1</v>
      </c>
      <c r="C16" s="40" t="s">
        <v>81</v>
      </c>
      <c r="D16" s="32" t="s">
        <v>121</v>
      </c>
    </row>
    <row r="17" spans="1:4" ht="195">
      <c r="A17" s="30" t="s">
        <v>47</v>
      </c>
      <c r="B17" s="4">
        <v>0</v>
      </c>
      <c r="C17" s="40" t="s">
        <v>82</v>
      </c>
      <c r="D17" s="32" t="s">
        <v>131</v>
      </c>
    </row>
    <row r="18" spans="1:4" ht="60">
      <c r="A18" s="30" t="s">
        <v>23</v>
      </c>
      <c r="B18" s="4">
        <v>0</v>
      </c>
      <c r="C18" s="40" t="s">
        <v>83</v>
      </c>
      <c r="D18" s="32" t="s">
        <v>129</v>
      </c>
    </row>
    <row r="19" spans="1:4" ht="105">
      <c r="A19" s="30" t="s">
        <v>24</v>
      </c>
      <c r="B19" s="4">
        <v>0</v>
      </c>
      <c r="C19" s="40" t="s">
        <v>84</v>
      </c>
      <c r="D19" s="32" t="s">
        <v>129</v>
      </c>
    </row>
    <row r="20" spans="1:4" ht="45">
      <c r="A20" s="36" t="s">
        <v>59</v>
      </c>
      <c r="B20" s="37">
        <f>ROUND(AVERAGE(B21:B29),0)</f>
        <v>1</v>
      </c>
      <c r="C20" s="38"/>
      <c r="D20" s="39"/>
    </row>
    <row r="21" spans="1:4" ht="60">
      <c r="A21" s="30" t="s">
        <v>48</v>
      </c>
      <c r="B21" s="4">
        <v>1</v>
      </c>
      <c r="C21" s="40" t="s">
        <v>85</v>
      </c>
      <c r="D21" s="32" t="s">
        <v>132</v>
      </c>
    </row>
    <row r="22" spans="1:4" ht="60">
      <c r="A22" s="30" t="s">
        <v>25</v>
      </c>
      <c r="B22" s="4">
        <v>4</v>
      </c>
      <c r="C22" s="40" t="s">
        <v>86</v>
      </c>
      <c r="D22" s="32" t="s">
        <v>122</v>
      </c>
    </row>
    <row r="23" spans="1:4" ht="60">
      <c r="A23" s="30" t="s">
        <v>26</v>
      </c>
      <c r="B23" s="4">
        <v>0</v>
      </c>
      <c r="C23" s="40" t="s">
        <v>87</v>
      </c>
      <c r="D23" s="32" t="s">
        <v>129</v>
      </c>
    </row>
    <row r="24" spans="1:4" ht="90">
      <c r="A24" s="30" t="s">
        <v>27</v>
      </c>
      <c r="B24" s="4">
        <v>0</v>
      </c>
      <c r="C24" s="40" t="s">
        <v>88</v>
      </c>
      <c r="D24" s="32" t="s">
        <v>129</v>
      </c>
    </row>
    <row r="25" spans="1:4" ht="75">
      <c r="A25" s="30" t="s">
        <v>28</v>
      </c>
      <c r="B25" s="4">
        <v>0</v>
      </c>
      <c r="C25" s="40" t="s">
        <v>89</v>
      </c>
      <c r="D25" s="32" t="s">
        <v>129</v>
      </c>
    </row>
    <row r="26" spans="1:4" ht="63.75">
      <c r="A26" s="30" t="s">
        <v>49</v>
      </c>
      <c r="B26" s="4">
        <v>1</v>
      </c>
      <c r="C26" s="40" t="s">
        <v>90</v>
      </c>
      <c r="D26" s="32" t="s">
        <v>133</v>
      </c>
    </row>
    <row r="27" spans="1:4" ht="60">
      <c r="A27" s="30" t="s">
        <v>29</v>
      </c>
      <c r="B27" s="4">
        <v>1</v>
      </c>
      <c r="C27" s="40" t="s">
        <v>91</v>
      </c>
      <c r="D27" s="32" t="s">
        <v>134</v>
      </c>
    </row>
    <row r="28" spans="1:4" ht="127.5">
      <c r="A28" s="30" t="s">
        <v>30</v>
      </c>
      <c r="B28" s="4">
        <v>3</v>
      </c>
      <c r="C28" s="40" t="s">
        <v>92</v>
      </c>
      <c r="D28" s="32" t="s">
        <v>135</v>
      </c>
    </row>
    <row r="29" spans="1:4" ht="75">
      <c r="A29" s="30" t="s">
        <v>31</v>
      </c>
      <c r="B29" s="4">
        <v>1</v>
      </c>
      <c r="C29" s="40" t="s">
        <v>93</v>
      </c>
      <c r="D29" s="32" t="s">
        <v>136</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IV6"/>
  <sheetViews>
    <sheetView workbookViewId="0">
      <selection activeCell="G4" sqref="G4"/>
    </sheetView>
  </sheetViews>
  <sheetFormatPr defaultRowHeight="12.75"/>
  <cols>
    <col min="1" max="1" width="28.7109375" style="3" customWidth="1"/>
    <col min="2" max="2" width="5.85546875" style="3" customWidth="1"/>
    <col min="3" max="3" width="9.28515625" style="3" customWidth="1"/>
    <col min="4" max="4" width="40.28515625" style="6" customWidth="1"/>
    <col min="5" max="256" width="9.140625" style="3"/>
  </cols>
  <sheetData>
    <row r="1" spans="1:4" ht="15.75">
      <c r="A1" s="50" t="s">
        <v>62</v>
      </c>
      <c r="B1" s="51"/>
      <c r="C1" s="51"/>
      <c r="D1" s="52"/>
    </row>
    <row r="2" spans="1:4">
      <c r="A2" s="26" t="s">
        <v>109</v>
      </c>
      <c r="B2" s="27" t="s">
        <v>0</v>
      </c>
      <c r="C2" s="27" t="s">
        <v>32</v>
      </c>
      <c r="D2" s="28" t="s">
        <v>4</v>
      </c>
    </row>
    <row r="3" spans="1:4" ht="114.75">
      <c r="A3" s="29" t="s">
        <v>103</v>
      </c>
      <c r="B3" s="30">
        <v>1</v>
      </c>
      <c r="C3" s="4">
        <v>9</v>
      </c>
      <c r="D3" s="32" t="s">
        <v>139</v>
      </c>
    </row>
    <row r="4" spans="1:4" ht="60">
      <c r="A4" s="29" t="s">
        <v>64</v>
      </c>
      <c r="B4" s="30">
        <v>1</v>
      </c>
      <c r="C4" s="4">
        <v>10</v>
      </c>
      <c r="D4" s="32" t="s">
        <v>138</v>
      </c>
    </row>
    <row r="5" spans="1:4" ht="75">
      <c r="A5" s="29" t="s">
        <v>104</v>
      </c>
      <c r="B5" s="30">
        <v>2</v>
      </c>
      <c r="C5" s="4">
        <v>11</v>
      </c>
      <c r="D5" s="32" t="s">
        <v>123</v>
      </c>
    </row>
    <row r="6" spans="1:4" ht="90">
      <c r="A6" s="29" t="s">
        <v>105</v>
      </c>
      <c r="B6" s="30">
        <v>0</v>
      </c>
      <c r="C6" s="4">
        <v>12</v>
      </c>
      <c r="D6" s="32" t="s">
        <v>137</v>
      </c>
    </row>
  </sheetData>
  <mergeCells count="1">
    <mergeCell ref="A1:D1"/>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Use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2010-10-15T16:19:05Z</dcterms:created>
  <dcterms:modified xsi:type="dcterms:W3CDTF">2010-10-15T16:19:22Z</dcterms:modified>
</cp:coreProperties>
</file>