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AP2"/>
  <c r="AO2"/>
  <c r="AN2"/>
  <c r="AM2"/>
  <c r="AL2"/>
  <c r="AK2"/>
  <c r="AJ2"/>
  <c r="AI2"/>
  <c r="AH2"/>
  <c r="AG2"/>
  <c r="AF2"/>
  <c r="AD2"/>
  <c r="AC2"/>
  <c r="AB2"/>
  <c r="AA2"/>
  <c r="Y2"/>
  <c r="X2"/>
  <c r="W2"/>
  <c r="V2"/>
  <c r="T2"/>
  <c r="S2"/>
  <c r="R2"/>
  <c r="Q2"/>
  <c r="P2"/>
  <c r="N2"/>
  <c r="M2"/>
  <c r="L2"/>
  <c r="K2"/>
  <c r="G2"/>
  <c r="D2"/>
  <c r="C2"/>
  <c r="B2"/>
  <c r="A2"/>
  <c r="B20" i="3"/>
  <c r="AE2" i="5" s="1"/>
  <c r="B15" i="3"/>
  <c r="Z2" i="5" s="1"/>
  <c r="B10" i="3"/>
  <c r="U2" i="5" s="1"/>
  <c r="B4" i="3"/>
  <c r="O2" i="5" s="1"/>
  <c r="H2" s="1"/>
  <c r="B32" i="1"/>
  <c r="B33"/>
  <c r="B34"/>
  <c r="B36"/>
  <c r="B35"/>
  <c r="B19"/>
  <c r="B18"/>
  <c r="B17"/>
  <c r="B16"/>
  <c r="B20"/>
  <c r="J2" i="5"/>
  <c r="B27" i="1"/>
  <c r="B24"/>
  <c r="F2" i="5" l="1"/>
  <c r="I2"/>
  <c r="B26" i="1"/>
  <c r="B25"/>
  <c r="B28" s="1"/>
  <c r="B39" s="1"/>
</calcChain>
</file>

<file path=xl/sharedStrings.xml><?xml version="1.0" encoding="utf-8"?>
<sst xmlns="http://schemas.openxmlformats.org/spreadsheetml/2006/main" count="193" uniqueCount="147">
  <si>
    <t>Score</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</si>
  <si>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</si>
  <si>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</si>
  <si>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</si>
  <si>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</si>
  <si>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</si>
  <si>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</si>
  <si>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</si>
  <si>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</si>
  <si>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</si>
  <si>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</si>
  <si>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</si>
  <si>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</si>
  <si>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</si>
  <si>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</si>
  <si>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</si>
  <si>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</si>
  <si>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</si>
  <si>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</si>
  <si>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</si>
  <si>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</si>
  <si>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</si>
  <si>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</si>
  <si>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</si>
  <si>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</si>
  <si>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</si>
  <si>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</si>
  <si>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</si>
  <si>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</si>
  <si>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</si>
  <si>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</si>
  <si>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</si>
  <si>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</si>
  <si>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</si>
  <si>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</si>
  <si>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</si>
  <si>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</si>
  <si>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</si>
  <si>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</si>
  <si>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</si>
  <si>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</si>
  <si>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</si>
  <si>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</si>
  <si>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</si>
  <si>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</si>
  <si>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</si>
  <si>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</si>
  <si>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</si>
  <si>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</si>
  <si>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</si>
  <si>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</si>
  <si>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</si>
  <si>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</si>
  <si>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</si>
  <si>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</si>
  <si>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</si>
  <si>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</si>
  <si>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</si>
  <si>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</si>
  <si>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</si>
  <si>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</si>
  <si>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</si>
  <si>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</si>
  <si>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</si>
  <si>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</si>
  <si>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</si>
  <si>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</si>
  <si>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</si>
  <si>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</si>
  <si>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</si>
  <si>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Openness (Accessible, Data and Models Verifiable, and Comprehensible)</t>
  </si>
  <si>
    <t>Analysis (Outcomes, Systemic Problem, Alternatives, Benefit-Cost)</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</si>
  <si>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</si>
  <si>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</si>
  <si>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</si>
  <si>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</si>
  <si>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</si>
  <si>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</si>
  <si>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</si>
  <si>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</si>
  <si>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</si>
  <si>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</si>
  <si>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</si>
  <si>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</si>
  <si>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</si>
  <si>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</si>
  <si>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</si>
  <si>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</si>
  <si>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</si>
  <si>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</si>
  <si>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</si>
  <si>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</si>
  <si>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</si>
  <si>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</si>
  <si>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</si>
  <si>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</si>
  <si>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</si>
  <si>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</si>
  <si>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</si>
  <si>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</si>
  <si>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</si>
  <si>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</si>
  <si>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</si>
  <si>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</si>
  <si>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</si>
  <si>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</si>
  <si>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</si>
  <si>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</si>
  <si>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Crirerion</t>
  </si>
  <si>
    <t>Criterion</t>
  </si>
  <si>
    <t>EPA</t>
  </si>
  <si>
    <t>Lead; Amendment to the Opt-out and Recordkeeping Provisions in the Renovation, Repair, and Painting Program</t>
  </si>
  <si>
    <t>2070-AJ55</t>
  </si>
  <si>
    <t>Proposed</t>
  </si>
  <si>
    <t>Both market failure descriptions provide little detail. The first one does a better job of laying out the basic logic of the problem; the second sounds more like an assertion.</t>
  </si>
  <si>
    <t>Data sources are virtually always cited. Most include links. Some cost figures are based on prices sourced to "review of price lists on the web."</t>
  </si>
  <si>
    <t>The number of options considered is commendable. However, they are all relatively small changes in the same basic rule. The preamble says EPA seeks comment on an option that would only impose the new requirements for external renovations, as well as several other options somewhat wider in scope, but these options are not analyzed in the RIA.</t>
  </si>
  <si>
    <t>The market failures are presented as a certainty.</t>
  </si>
  <si>
    <t>Net benefits are not calculated, but the RIA could have done so.</t>
  </si>
  <si>
    <t>Cost-effectiveness is not calculated, but the RIA could have done so.</t>
  </si>
  <si>
    <t>Yes</t>
  </si>
  <si>
    <t>Benefits are calculated separately for adults and children, residents vs. visitors, neighbors vs. people farther away. Some statistics on different racial groups and income levels are presented, but not with enough analysis to break benefits down in this way,</t>
  </si>
  <si>
    <t>The preamble states that this rule is the result of a court settlement. Thus, it is unlikely that the RIA affected the decision. It is hard to connect the RIA with any decisions on the rule. One piece of analysis that may have affected the decision would be the "dust study" that found high levels of lead dust remain if safety precautions are not followed.</t>
  </si>
  <si>
    <r>
      <t xml:space="preserve">EPA is proposing several revisions to the Lead Renovation, Repair, and Painting Program (RRP) rule that published in the </t>
    </r>
    <r>
      <rPr>
        <i/>
        <sz val="10"/>
        <rFont val="Arial"/>
        <family val="2"/>
      </rPr>
      <t>Federal Register</t>
    </r>
    <r>
      <rPr>
        <sz val="10"/>
        <rFont val="Arial"/>
        <family val="2"/>
      </rPr>
      <t xml:space="preserve"> on April 22, 2008. The rule establishes accreditation, training, certification, and recordkeeping requirements as well as work practice standards on persons performing renovations for compensation in most pre-1978 housing and child-occupied facilities. In this document, EPA is proposing to eliminate the ‘‘opt-out’’ provision that currently exempts a renovation firm from the training and work practice requirements of the rule where the firm obtains a certification from the owner of a residence he or she occupies that no child under age 6 or pregnant women resides in the home and the home is not a child-occupied facility. EPA is also proposing to require renovation firms to
provide a copy of the records demonstrating compliance with the training and work practice requirements of the RRP rule to the owner and, if different, the occupant of the building being renovated or the operator of the child-occupied facility.</t>
    </r>
  </si>
  <si>
    <t>This regulation can be found on regulations.gov using a RIN search. For some reason, the RIA does not appear when using a RIN search, but it does appear when searching on the keywords "Lead" and "opt-out." The regulation can be found on the EPA website via a series of intuitive clicks.</t>
  </si>
  <si>
    <t xml:space="preserve">Studies are cited to justify cost and benefit assumptions, but not market failure assumptions. Studies are often linked. A key assumption  that reduces costs—that better test kits for lead paint will be available by 2011—is not very well justified; the reader just has to take EPA's word for it. </t>
  </si>
  <si>
    <r>
      <t xml:space="preserve">The preamble is a good example of how to write a </t>
    </r>
    <r>
      <rPr>
        <i/>
        <sz val="10"/>
        <rFont val="Arial"/>
        <family val="2"/>
      </rPr>
      <t xml:space="preserve">Federal Register </t>
    </r>
    <r>
      <rPr>
        <sz val="10"/>
        <rFont val="Arial"/>
        <family val="2"/>
      </rPr>
      <t>notice in "plain English."  The RIA is fairly readable; technical economic terms are usually explained. Techincal medical/scientific terms often are not explained. Some degree of specialized knowledge is required to comprehend it fully.</t>
    </r>
  </si>
  <si>
    <t xml:space="preserve">The analysis identifies various health effects of lead that the regualtion is intended to reduce: "Removing the opt-out provision will protect individuals (including children under age 6 and pregnant women), who visit, move into, or live adjacent to a home renovated under the opt-out provision, from exposure to lead hazards due to renovation activities." </t>
  </si>
  <si>
    <t>The analysis monetizes benefits of various health effects, but notes that not all heatlh effects are measured or monetized.</t>
  </si>
  <si>
    <t>The regulation provides consumers with more information about lead hazards and requires contractors to use lead-safe renovation methods. Reduced exposure to lead leads to reduced lead concentrations in blood, which in turn has health effects.</t>
  </si>
  <si>
    <t>The RIA cites a 2007 EPA field study that found the mandated procedures substantially reduced lead levels on floors and window sills. Renovations without safety procedures generated lead levels well in excess of EPA's dust-lead hazard standards. The analysis simply assumes that benefits for the population affected by this regulation are the same as benefits for population affected by existing regulation. Many paragraphs of caveats explain all of this.</t>
  </si>
  <si>
    <t>The calculations assume 75 percent compliance, based on previous studies. Some benefits are presented as ranges of estimates, to account for uncertainties, although it is not always clear why the ranges chosen reflect the amount of uncertainty.</t>
  </si>
  <si>
    <t>The RIA identifies two market failures: (1) The property owner pays all the costs of the renovation, but lead-safe renovation creates benefits for neighbors, visitors, and future owners that the current owner does not capture, (2) Consumers do not necessarily understand the nature or seriousness of the lead problem, and in the absence of certification they do not necessarily know which contractors use lead-safe practices.</t>
  </si>
  <si>
    <t>The market failure discussion is entirely theoretical; no evidence is presented that these market failures actually exist, and their size/scope are not measured. For example, no survey evidence is presented to assess consumers' knowledge about lead hazards or their confidence in contractors, and no evidence is presented showing whether the effects on neighbors are large or small, or whether property values reflect the degree of lead safety. The RIA states that contractors currently covered by the regulation do not furnish a checklist of lead safety steps they took to the consumer, but this does not necessarily mean consumers are poorly-informed.</t>
  </si>
  <si>
    <t xml:space="preserve">The analysis examines different effective dates, phase-ins for housing of different ages, and different containment, cleaning, and verification requirements. </t>
  </si>
  <si>
    <t>It calculates monetized benefits only for the alternative chosen. For other options, it calculates the number of children "protected," which is just the number affected, not the number that would have gotten sick.</t>
  </si>
  <si>
    <t>A table shows costs associated with the 2008 rule alongside incremental costs of each alternative. A small survey was conducted to establish baseline incidence of various lead safety practices, in order to avoid counting current practice as a result of the rule change. The baseline is adjusted to reflect expected improvements in test kits that yield fewer false positives for presence of lead paint, but the likelihood of this improvement is not well documented.</t>
  </si>
  <si>
    <t>The baseline is what would happen if the 2008 rule were left in place and not changed. A table shows costs associated with the 2008 rule alongside incremental costs of each alternative.</t>
  </si>
  <si>
    <t>The RIA identifies four different types of costs borne by renovation firms: work practice, training, certification, and checklist. This seems pretty comprehensive.</t>
  </si>
  <si>
    <t>The analysis uses supply and demand curves to illustrate the regulation's effects on three "markets" for home improvement services: "standard practice," "lead-safe," and "do it yourself."</t>
  </si>
  <si>
    <t>It explicitly assumes the regulation has no effect on the quantity of renovations because there are virtually no studies of demand or supply elasticity. The RIA notes that the regulation may have an ambiguous effect on do-it-yourself projects; some owners may shift to DIY in response to cost increases brought about by the regulation. It assumes only 75 percent compliance.</t>
  </si>
  <si>
    <t>There is some acknowledgement of uncertainties, but no formal analysis of cost uncertainty.</t>
  </si>
  <si>
    <t>It includes a Regulatory Flexibility Act analysis that assesses the effect of costs on small firms and on non-employer firms. There is no discussion of cost incidence for consumers.</t>
  </si>
  <si>
    <t>There is no discussion of data, and it is not clear that the EPA already has data that could be used to monitor the regulation's outcomes.</t>
  </si>
  <si>
    <t>No goals or measures are established. The EPA could conduct something like the "dust study" in the future to assess the effectiveness of the regulation.</t>
  </si>
  <si>
    <t>Net benefits are not calculated, but they could have been calculated from the information in the RIA.</t>
  </si>
  <si>
    <t>Total Score</t>
  </si>
</sst>
</file>

<file path=xl/styles.xml><?xml version="1.0" encoding="utf-8"?>
<styleSheet xmlns="http://schemas.openxmlformats.org/spreadsheetml/2006/main">
  <fonts count="9">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i/>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56">
    <xf numFmtId="0" fontId="0" fillId="0" borderId="0" xfId="0"/>
    <xf numFmtId="0" fontId="1" fillId="0" borderId="0" xfId="0" applyFont="1"/>
    <xf numFmtId="0" fontId="0" fillId="2" borderId="0" xfId="0" applyFill="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4" borderId="0" xfId="0" applyFont="1" applyFill="1" applyBorder="1" applyAlignment="1">
      <alignment horizontal="left"/>
    </xf>
    <xf numFmtId="0" fontId="1" fillId="4" borderId="0" xfId="0" applyFont="1" applyFill="1" applyBorder="1"/>
    <xf numFmtId="0" fontId="0" fillId="0" borderId="2" xfId="0" applyBorder="1"/>
    <xf numFmtId="0" fontId="0" fillId="0" borderId="3" xfId="0" applyBorder="1"/>
    <xf numFmtId="0" fontId="0" fillId="0" borderId="6" xfId="0" applyFill="1" applyBorder="1"/>
    <xf numFmtId="0" fontId="1" fillId="4" borderId="2" xfId="0" applyFont="1" applyFill="1" applyBorder="1"/>
    <xf numFmtId="0" fontId="1" fillId="4" borderId="2" xfId="0" applyFont="1" applyFill="1" applyBorder="1" applyAlignment="1">
      <alignment horizontal="left"/>
    </xf>
    <xf numFmtId="0" fontId="1" fillId="4" borderId="2" xfId="0" applyFont="1" applyFill="1" applyBorder="1" applyAlignment="1">
      <alignment wrapText="1"/>
    </xf>
    <xf numFmtId="0" fontId="8" fillId="0" borderId="2" xfId="0" applyFont="1" applyBorder="1" applyAlignment="1">
      <alignment wrapText="1"/>
    </xf>
    <xf numFmtId="0" fontId="8"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3" borderId="2" xfId="0" applyFont="1" applyFill="1" applyBorder="1" applyAlignment="1">
      <alignment horizontal="left"/>
    </xf>
    <xf numFmtId="0" fontId="1" fillId="3" borderId="2" xfId="0" applyFont="1" applyFill="1" applyBorder="1" applyAlignment="1">
      <alignment wrapText="1"/>
    </xf>
    <xf numFmtId="0" fontId="8" fillId="4" borderId="2" xfId="0" applyFont="1" applyFill="1" applyBorder="1" applyAlignment="1">
      <alignment wrapText="1"/>
    </xf>
    <xf numFmtId="0" fontId="5" fillId="4" borderId="2" xfId="0" applyFont="1" applyFill="1" applyBorder="1" applyAlignment="1">
      <alignment horizontal="left"/>
    </xf>
    <xf numFmtId="0" fontId="5" fillId="4" borderId="2" xfId="0" applyFont="1" applyFill="1" applyBorder="1"/>
    <xf numFmtId="0" fontId="5" fillId="4" borderId="2" xfId="0" applyFont="1" applyFill="1" applyBorder="1" applyAlignment="1">
      <alignment wrapText="1"/>
    </xf>
    <xf numFmtId="0" fontId="5" fillId="0" borderId="2" xfId="0" applyFont="1" applyBorder="1"/>
    <xf numFmtId="0" fontId="5" fillId="0" borderId="0" xfId="0" applyFont="1" applyFill="1"/>
    <xf numFmtId="0" fontId="5" fillId="4" borderId="0" xfId="0" applyFont="1" applyFill="1" applyBorder="1" applyAlignment="1">
      <alignment horizontal="left" wrapText="1"/>
    </xf>
    <xf numFmtId="0" fontId="3" fillId="0" borderId="0" xfId="1" applyFont="1" applyBorder="1" applyAlignment="1" applyProtection="1">
      <alignment horizontal="left"/>
    </xf>
    <xf numFmtId="0" fontId="5" fillId="4"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horizontal="left" wrapText="1"/>
    </xf>
    <xf numFmtId="0" fontId="5" fillId="0" borderId="0" xfId="0" applyFont="1" applyBorder="1" applyAlignment="1">
      <alignment horizontal="left" vertical="top" wrapText="1"/>
    </xf>
    <xf numFmtId="14" fontId="5" fillId="0" borderId="0" xfId="0" applyNumberFormat="1" applyFont="1" applyBorder="1" applyAlignment="1">
      <alignment horizontal="left" wrapText="1"/>
    </xf>
    <xf numFmtId="0" fontId="7" fillId="0" borderId="1"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7" fillId="0" borderId="1" xfId="0" applyFont="1" applyBorder="1" applyAlignment="1">
      <alignment horizontal="center" wrapText="1"/>
    </xf>
    <xf numFmtId="0" fontId="7" fillId="0" borderId="5" xfId="0" applyFont="1" applyBorder="1" applyAlignment="1">
      <alignment horizontal="center" wrapText="1"/>
    </xf>
    <xf numFmtId="0" fontId="7"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F33" sqref="F33"/>
    </sheetView>
  </sheetViews>
  <sheetFormatPr defaultRowHeight="12.75"/>
  <cols>
    <col min="1" max="1" width="62.5703125" style="20" customWidth="1"/>
    <col min="2" max="2" width="7.7109375" style="9" customWidth="1"/>
    <col min="3" max="4" width="9.140625" style="9"/>
    <col min="5" max="5" width="9.140625" style="8"/>
    <col min="6" max="256" width="9.140625" style="9"/>
    <col min="257" max="16384" width="9.140625" style="3"/>
  </cols>
  <sheetData>
    <row r="1" spans="1:256">
      <c r="A1" s="45" t="s">
        <v>1</v>
      </c>
      <c r="B1" s="45"/>
      <c r="C1" s="45"/>
      <c r="D1" s="45"/>
    </row>
    <row r="2" spans="1:256">
      <c r="A2" s="10" t="s">
        <v>37</v>
      </c>
      <c r="B2" s="11"/>
      <c r="C2" s="11"/>
      <c r="D2" s="11"/>
    </row>
    <row r="3" spans="1:256">
      <c r="A3" s="12" t="s">
        <v>110</v>
      </c>
      <c r="B3" s="13"/>
      <c r="C3" s="13"/>
      <c r="D3" s="13"/>
    </row>
    <row r="4" spans="1:256">
      <c r="A4" s="10" t="s">
        <v>33</v>
      </c>
      <c r="B4" s="11"/>
      <c r="C4" s="11"/>
      <c r="D4" s="11"/>
    </row>
    <row r="5" spans="1:256" ht="12.75" customHeight="1">
      <c r="A5" s="46" t="s">
        <v>111</v>
      </c>
      <c r="B5" s="46"/>
      <c r="C5" s="46"/>
      <c r="D5" s="46"/>
    </row>
    <row r="6" spans="1:256">
      <c r="A6" s="47" t="s">
        <v>34</v>
      </c>
      <c r="B6" s="47"/>
      <c r="C6" s="47"/>
      <c r="D6" s="47"/>
    </row>
    <row r="7" spans="1:256">
      <c r="A7" s="14" t="s">
        <v>112</v>
      </c>
      <c r="B7" s="44" t="s">
        <v>43</v>
      </c>
      <c r="C7" s="44" t="s">
        <v>44</v>
      </c>
      <c r="D7" s="14" t="s">
        <v>120</v>
      </c>
    </row>
    <row r="8" spans="1:256" ht="12.75" customHeight="1">
      <c r="A8" s="10" t="s">
        <v>35</v>
      </c>
      <c r="B8" s="47" t="s">
        <v>36</v>
      </c>
      <c r="C8" s="47"/>
      <c r="D8" s="47"/>
    </row>
    <row r="9" spans="1:256">
      <c r="A9" s="14" t="s">
        <v>113</v>
      </c>
      <c r="B9" s="49">
        <v>40114</v>
      </c>
      <c r="C9" s="46"/>
      <c r="D9" s="46"/>
    </row>
    <row r="10" spans="1:256">
      <c r="A10" s="15" t="s">
        <v>2</v>
      </c>
      <c r="B10" s="16"/>
      <c r="C10" s="16"/>
      <c r="D10" s="16"/>
    </row>
    <row r="11" spans="1:256" ht="12.75" customHeight="1">
      <c r="A11" s="48" t="s">
        <v>123</v>
      </c>
      <c r="B11" s="48"/>
      <c r="C11" s="48"/>
      <c r="D11" s="48"/>
    </row>
    <row r="12" spans="1:256">
      <c r="A12" s="48"/>
      <c r="B12" s="48"/>
      <c r="C12" s="48"/>
      <c r="D12" s="48"/>
    </row>
    <row r="13" spans="1:256">
      <c r="A13" s="48"/>
      <c r="B13" s="48"/>
      <c r="C13" s="48"/>
      <c r="D13" s="48"/>
    </row>
    <row r="14" spans="1:256" ht="30" customHeight="1">
      <c r="A14" s="48"/>
      <c r="B14" s="48"/>
      <c r="C14" s="48"/>
      <c r="D14" s="48"/>
    </row>
    <row r="15" spans="1:256" s="1" customFormat="1">
      <c r="A15" s="15" t="s">
        <v>50</v>
      </c>
      <c r="B15" s="17" t="s">
        <v>0</v>
      </c>
      <c r="C15" s="17" t="s">
        <v>3</v>
      </c>
      <c r="D15" s="17"/>
      <c r="E15" s="18"/>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row>
    <row r="16" spans="1:256" ht="25.5">
      <c r="A16" s="20" t="s">
        <v>51</v>
      </c>
      <c r="B16" s="5">
        <f>'Topic 1 - Openness'!B3</f>
        <v>5</v>
      </c>
      <c r="C16" s="43" t="s">
        <v>5</v>
      </c>
      <c r="D16" s="43"/>
    </row>
    <row r="17" spans="1:256">
      <c r="A17" s="20" t="s">
        <v>52</v>
      </c>
      <c r="B17" s="5">
        <f>'Topic 1 - Openness'!B4</f>
        <v>4</v>
      </c>
      <c r="C17" s="43" t="s">
        <v>6</v>
      </c>
      <c r="D17" s="43"/>
    </row>
    <row r="18" spans="1:256">
      <c r="A18" s="20" t="s">
        <v>53</v>
      </c>
      <c r="B18" s="5">
        <f>'Topic 1 - Openness'!B5</f>
        <v>3</v>
      </c>
      <c r="C18" s="43" t="s">
        <v>7</v>
      </c>
      <c r="D18" s="43"/>
    </row>
    <row r="19" spans="1:256" ht="31.5" customHeight="1">
      <c r="A19" s="20" t="s">
        <v>54</v>
      </c>
      <c r="B19" s="5">
        <f>'Topic 1 - Openness'!B6</f>
        <v>4</v>
      </c>
      <c r="C19" s="43" t="s">
        <v>8</v>
      </c>
      <c r="D19" s="43"/>
    </row>
    <row r="20" spans="1:256">
      <c r="A20" s="42" t="s">
        <v>60</v>
      </c>
      <c r="B20" s="44">
        <f>B16+B17+B18+B19</f>
        <v>16</v>
      </c>
      <c r="C20" s="21"/>
      <c r="D20" s="21"/>
    </row>
    <row r="21" spans="1:256">
      <c r="A21" s="42"/>
      <c r="B21" s="44"/>
      <c r="C21" s="21"/>
      <c r="D21" s="21"/>
    </row>
    <row r="22" spans="1:256">
      <c r="A22" s="14"/>
      <c r="B22" s="5"/>
      <c r="C22" s="5"/>
      <c r="D22" s="5"/>
    </row>
    <row r="23" spans="1:256" s="1" customFormat="1">
      <c r="A23" s="15" t="s">
        <v>55</v>
      </c>
      <c r="B23" s="17" t="s">
        <v>0</v>
      </c>
      <c r="C23" s="17" t="s">
        <v>3</v>
      </c>
      <c r="D23" s="17"/>
      <c r="E23" s="18"/>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row>
    <row r="24" spans="1:256" ht="25.5">
      <c r="A24" s="20" t="s">
        <v>56</v>
      </c>
      <c r="B24" s="5">
        <f>'Topic 2 - Analysis'!B4</f>
        <v>4</v>
      </c>
      <c r="C24" s="43" t="s">
        <v>9</v>
      </c>
      <c r="D24" s="43"/>
    </row>
    <row r="25" spans="1:256" ht="38.25">
      <c r="A25" s="20" t="s">
        <v>57</v>
      </c>
      <c r="B25" s="5">
        <f>'Topic 2 - Analysis'!B10</f>
        <v>2</v>
      </c>
      <c r="C25" s="43" t="s">
        <v>10</v>
      </c>
      <c r="D25" s="43"/>
    </row>
    <row r="26" spans="1:256" ht="25.5">
      <c r="A26" s="20" t="s">
        <v>58</v>
      </c>
      <c r="B26" s="5">
        <f>'Topic 2 - Analysis'!B15</f>
        <v>4</v>
      </c>
      <c r="C26" s="43" t="s">
        <v>11</v>
      </c>
      <c r="D26" s="43"/>
    </row>
    <row r="27" spans="1:256">
      <c r="A27" s="20" t="s">
        <v>59</v>
      </c>
      <c r="B27" s="5">
        <f>'Topic 2 - Analysis'!B20</f>
        <v>3</v>
      </c>
      <c r="C27" s="43" t="s">
        <v>12</v>
      </c>
      <c r="D27" s="43"/>
    </row>
    <row r="28" spans="1:256">
      <c r="A28" s="42" t="s">
        <v>61</v>
      </c>
      <c r="B28" s="44">
        <f>B24+B25+B26+B27</f>
        <v>13</v>
      </c>
      <c r="C28" s="21"/>
      <c r="D28" s="21"/>
    </row>
    <row r="29" spans="1:256">
      <c r="A29" s="42"/>
      <c r="B29" s="44"/>
      <c r="C29" s="21"/>
      <c r="D29" s="21"/>
    </row>
    <row r="30" spans="1:256">
      <c r="A30" s="14"/>
      <c r="B30" s="5"/>
      <c r="C30" s="5"/>
      <c r="D30" s="5"/>
    </row>
    <row r="31" spans="1:256" s="1" customFormat="1">
      <c r="A31" s="15" t="s">
        <v>62</v>
      </c>
      <c r="B31" s="17" t="s">
        <v>0</v>
      </c>
      <c r="C31" s="17" t="s">
        <v>3</v>
      </c>
      <c r="D31" s="17"/>
      <c r="E31" s="18"/>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row>
    <row r="32" spans="1:256" ht="25.5">
      <c r="A32" s="20" t="s">
        <v>63</v>
      </c>
      <c r="B32" s="5">
        <f>'Topic 3 - Use'!B3</f>
        <v>1</v>
      </c>
      <c r="C32" s="43" t="s">
        <v>13</v>
      </c>
      <c r="D32" s="43"/>
    </row>
    <row r="33" spans="1:4" ht="25.5">
      <c r="A33" s="20" t="s">
        <v>64</v>
      </c>
      <c r="B33" s="5">
        <f>'Topic 3 - Use'!B4</f>
        <v>1</v>
      </c>
      <c r="C33" s="43" t="s">
        <v>14</v>
      </c>
      <c r="D33" s="43"/>
    </row>
    <row r="34" spans="1:4" ht="25.5">
      <c r="A34" s="20" t="s">
        <v>65</v>
      </c>
      <c r="B34" s="5">
        <f>'Topic 3 - Use'!B5</f>
        <v>1</v>
      </c>
      <c r="C34" s="43" t="s">
        <v>15</v>
      </c>
      <c r="D34" s="43"/>
    </row>
    <row r="35" spans="1:4" ht="38.25">
      <c r="A35" s="20" t="s">
        <v>66</v>
      </c>
      <c r="B35" s="5">
        <f>'Topic 3 - Use'!B6</f>
        <v>0</v>
      </c>
      <c r="C35" s="43" t="s">
        <v>16</v>
      </c>
      <c r="D35" s="43"/>
    </row>
    <row r="36" spans="1:4" ht="15.75" customHeight="1">
      <c r="A36" s="42" t="s">
        <v>67</v>
      </c>
      <c r="B36" s="44">
        <f>B32+B33+B34+B35</f>
        <v>3</v>
      </c>
      <c r="C36" s="21"/>
      <c r="D36" s="21"/>
    </row>
    <row r="37" spans="1:4">
      <c r="A37" s="42"/>
      <c r="B37" s="44"/>
      <c r="C37" s="21"/>
      <c r="D37" s="21"/>
    </row>
    <row r="39" spans="1:4">
      <c r="A39" s="15" t="s">
        <v>146</v>
      </c>
      <c r="B39" s="17">
        <f>SUM(B20+B28+B36)</f>
        <v>32</v>
      </c>
      <c r="C39" s="22"/>
      <c r="D39" s="22"/>
    </row>
  </sheetData>
  <mergeCells count="25">
    <mergeCell ref="A20:A21"/>
    <mergeCell ref="B7:C7"/>
    <mergeCell ref="C35:D35"/>
    <mergeCell ref="B9:D9"/>
    <mergeCell ref="C33:D33"/>
    <mergeCell ref="C34:D34"/>
    <mergeCell ref="B20:B21"/>
    <mergeCell ref="C16:D16"/>
    <mergeCell ref="C24:D24"/>
    <mergeCell ref="C27:D27"/>
    <mergeCell ref="C32:D32"/>
    <mergeCell ref="C25:D25"/>
    <mergeCell ref="C17:D17"/>
    <mergeCell ref="C18:D18"/>
    <mergeCell ref="C19:D19"/>
    <mergeCell ref="A1:D1"/>
    <mergeCell ref="A5:D5"/>
    <mergeCell ref="A6:D6"/>
    <mergeCell ref="B8:D8"/>
    <mergeCell ref="A11:D14"/>
    <mergeCell ref="A28:A29"/>
    <mergeCell ref="C26:D26"/>
    <mergeCell ref="A36:A37"/>
    <mergeCell ref="B36:B37"/>
    <mergeCell ref="B28:B29"/>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2"/>
  <sheetViews>
    <sheetView workbookViewId="0">
      <selection activeCell="D7" sqref="D7"/>
    </sheetView>
  </sheetViews>
  <sheetFormatPr defaultRowHeight="12.75"/>
  <cols>
    <col min="4" max="4" width="10.140625" bestFit="1" customWidth="1"/>
    <col min="5" max="5" width="13.85546875" bestFit="1" customWidth="1"/>
    <col min="7" max="7" width="13.42578125" bestFit="1" customWidth="1"/>
    <col min="8" max="8" width="14" bestFit="1" customWidth="1"/>
    <col min="9" max="9" width="14" customWidth="1"/>
    <col min="10" max="10" width="11.7109375" bestFit="1" customWidth="1"/>
  </cols>
  <sheetData>
    <row r="1" spans="1:44" ht="13.5" thickBot="1">
      <c r="A1" s="1" t="s">
        <v>40</v>
      </c>
      <c r="B1" s="1" t="s">
        <v>34</v>
      </c>
      <c r="C1" s="1" t="s">
        <v>41</v>
      </c>
      <c r="D1" s="1" t="s">
        <v>42</v>
      </c>
      <c r="E1" s="1" t="s">
        <v>45</v>
      </c>
      <c r="F1" s="1" t="s">
        <v>68</v>
      </c>
      <c r="G1" s="1" t="s">
        <v>50</v>
      </c>
      <c r="H1" s="1" t="s">
        <v>55</v>
      </c>
      <c r="I1" s="1" t="s">
        <v>69</v>
      </c>
      <c r="J1" s="1" t="s">
        <v>62</v>
      </c>
      <c r="K1" s="1">
        <v>1</v>
      </c>
      <c r="L1" s="1">
        <v>2</v>
      </c>
      <c r="M1" s="1">
        <v>3</v>
      </c>
      <c r="N1" s="1">
        <v>4</v>
      </c>
      <c r="O1" s="1" t="s">
        <v>94</v>
      </c>
      <c r="P1" s="1" t="s">
        <v>72</v>
      </c>
      <c r="Q1" s="1" t="s">
        <v>73</v>
      </c>
      <c r="R1" s="1" t="s">
        <v>74</v>
      </c>
      <c r="S1" s="1" t="s">
        <v>75</v>
      </c>
      <c r="T1" s="1" t="s">
        <v>76</v>
      </c>
      <c r="U1" s="1" t="s">
        <v>95</v>
      </c>
      <c r="V1" s="1" t="s">
        <v>77</v>
      </c>
      <c r="W1" s="1" t="s">
        <v>78</v>
      </c>
      <c r="X1" s="1" t="s">
        <v>79</v>
      </c>
      <c r="Y1" s="1" t="s">
        <v>80</v>
      </c>
      <c r="Z1" s="1" t="s">
        <v>96</v>
      </c>
      <c r="AA1" s="1" t="s">
        <v>81</v>
      </c>
      <c r="AB1" s="1" t="s">
        <v>82</v>
      </c>
      <c r="AC1" s="1" t="s">
        <v>83</v>
      </c>
      <c r="AD1" s="1" t="s">
        <v>84</v>
      </c>
      <c r="AE1" s="1" t="s">
        <v>97</v>
      </c>
      <c r="AF1" s="23" t="s">
        <v>85</v>
      </c>
      <c r="AG1" s="23" t="s">
        <v>86</v>
      </c>
      <c r="AH1" s="23" t="s">
        <v>87</v>
      </c>
      <c r="AI1" s="23" t="s">
        <v>88</v>
      </c>
      <c r="AJ1" s="23" t="s">
        <v>89</v>
      </c>
      <c r="AK1" s="23" t="s">
        <v>90</v>
      </c>
      <c r="AL1" s="23" t="s">
        <v>91</v>
      </c>
      <c r="AM1" s="23" t="s">
        <v>92</v>
      </c>
      <c r="AN1" s="24" t="s">
        <v>93</v>
      </c>
      <c r="AO1" s="25" t="s">
        <v>98</v>
      </c>
      <c r="AP1" s="25" t="s">
        <v>99</v>
      </c>
      <c r="AQ1" s="25" t="s">
        <v>100</v>
      </c>
      <c r="AR1" s="25" t="s">
        <v>101</v>
      </c>
    </row>
    <row r="2" spans="1:44">
      <c r="A2" t="str">
        <f>Scoring!A5</f>
        <v>Lead; Amendment to the Opt-out and Recordkeeping Provisions in the Renovation, Repair, and Painting Program</v>
      </c>
      <c r="B2" t="str">
        <f>Scoring!A7</f>
        <v>2070-AJ55</v>
      </c>
      <c r="C2" t="str">
        <f>Scoring!A3</f>
        <v>EPA</v>
      </c>
      <c r="D2" s="7">
        <f>Scoring!B9</f>
        <v>40114</v>
      </c>
      <c r="E2" s="7" t="str">
        <f>Scoring!D7</f>
        <v>Yes</v>
      </c>
      <c r="F2">
        <f>G2+H2+J2</f>
        <v>32</v>
      </c>
      <c r="G2">
        <f>SUM(K2:N2)</f>
        <v>16</v>
      </c>
      <c r="H2">
        <f>O2+U2+Z2+AE2</f>
        <v>13</v>
      </c>
      <c r="I2">
        <f>G2+H2</f>
        <v>29</v>
      </c>
      <c r="J2">
        <f>SUM(AO2:AR2)</f>
        <v>3</v>
      </c>
      <c r="K2">
        <f>'Topic 1 - Openness'!B3</f>
        <v>5</v>
      </c>
      <c r="L2">
        <f>'Topic 1 - Openness'!B4</f>
        <v>4</v>
      </c>
      <c r="M2">
        <f>'Topic 1 - Openness'!B5</f>
        <v>3</v>
      </c>
      <c r="N2">
        <f>'Topic 1 - Openness'!B6</f>
        <v>4</v>
      </c>
      <c r="O2">
        <f>'Topic 2 - Analysis'!B4</f>
        <v>4</v>
      </c>
      <c r="P2">
        <f>'Topic 2 - Analysis'!B5</f>
        <v>5</v>
      </c>
      <c r="Q2">
        <f>'Topic 2 - Analysis'!B6</f>
        <v>4</v>
      </c>
      <c r="R2">
        <f>'Topic 2 - Analysis'!B7</f>
        <v>4</v>
      </c>
      <c r="S2">
        <f>'Topic 2 - Analysis'!B8</f>
        <v>4</v>
      </c>
      <c r="T2">
        <f>'Topic 2 - Analysis'!B9</f>
        <v>3</v>
      </c>
      <c r="U2">
        <f>'Topic 2 - Analysis'!B10</f>
        <v>2</v>
      </c>
      <c r="V2">
        <f>'Topic 2 - Analysis'!B11</f>
        <v>5</v>
      </c>
      <c r="W2">
        <f>'Topic 2 - Analysis'!B12</f>
        <v>3</v>
      </c>
      <c r="X2">
        <f>'Topic 2 - Analysis'!B13</f>
        <v>1</v>
      </c>
      <c r="Y2">
        <f>'Topic 2 - Analysis'!B14</f>
        <v>0</v>
      </c>
      <c r="Z2">
        <f>'Topic 2 - Analysis'!B15</f>
        <v>4</v>
      </c>
      <c r="AA2">
        <f>'Topic 2 - Analysis'!B16</f>
        <v>5</v>
      </c>
      <c r="AB2">
        <f>'Topic 2 - Analysis'!B17</f>
        <v>2</v>
      </c>
      <c r="AC2">
        <f>'Topic 2 - Analysis'!B18</f>
        <v>3</v>
      </c>
      <c r="AD2">
        <f>'Topic 2 - Analysis'!B19</f>
        <v>4</v>
      </c>
      <c r="AE2">
        <f>'Topic 2 - Analysis'!B20</f>
        <v>3</v>
      </c>
      <c r="AF2">
        <f>'Topic 2 - Analysis'!B21</f>
        <v>5</v>
      </c>
      <c r="AG2">
        <f>'Topic 2 - Analysis'!B22</f>
        <v>5</v>
      </c>
      <c r="AH2">
        <f>'Topic 2 - Analysis'!B23</f>
        <v>3</v>
      </c>
      <c r="AI2">
        <f>'Topic 2 - Analysis'!B24</f>
        <v>2</v>
      </c>
      <c r="AJ2">
        <f>'Topic 2 - Analysis'!B25</f>
        <v>2</v>
      </c>
      <c r="AK2">
        <f>'Topic 2 - Analysis'!B26</f>
        <v>3</v>
      </c>
      <c r="AL2">
        <f>'Topic 2 - Analysis'!B27</f>
        <v>3</v>
      </c>
      <c r="AM2">
        <f>'Topic 2 - Analysis'!B28</f>
        <v>4</v>
      </c>
      <c r="AN2">
        <f>'Topic 2 - Analysis'!B29</f>
        <v>4</v>
      </c>
      <c r="AO2">
        <f>'Topic 3 - Use'!B3</f>
        <v>1</v>
      </c>
      <c r="AP2">
        <f>'Topic 3 - Use'!B4</f>
        <v>1</v>
      </c>
      <c r="AQ2">
        <f>'Topic 3 - Use'!B5</f>
        <v>1</v>
      </c>
      <c r="AR2">
        <f>'Topic 3 - Use'!B6</f>
        <v>0</v>
      </c>
    </row>
  </sheetData>
  <phoneticPr fontId="2" type="noConversion"/>
  <pageMargins left="0.75" right="0.75" top="1" bottom="1" header="0.5" footer="0.5"/>
  <pageSetup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dimension ref="A1:IV6"/>
  <sheetViews>
    <sheetView workbookViewId="0">
      <selection activeCell="C4" sqref="C4"/>
    </sheetView>
  </sheetViews>
  <sheetFormatPr defaultRowHeight="12.75"/>
  <cols>
    <col min="1" max="1" width="29.140625" style="3" customWidth="1"/>
    <col min="2" max="2" width="5.85546875" style="33" customWidth="1"/>
    <col min="3" max="3" width="9.28515625" style="33" customWidth="1"/>
    <col min="4" max="4" width="31.5703125" style="6" customWidth="1"/>
    <col min="5" max="256" width="9.140625" style="3"/>
  </cols>
  <sheetData>
    <row r="1" spans="1:4" ht="15.75">
      <c r="A1" s="50" t="s">
        <v>70</v>
      </c>
      <c r="B1" s="51"/>
      <c r="C1" s="51"/>
      <c r="D1" s="52"/>
    </row>
    <row r="2" spans="1:4">
      <c r="A2" s="26" t="s">
        <v>108</v>
      </c>
      <c r="B2" s="27" t="s">
        <v>0</v>
      </c>
      <c r="C2" s="27" t="s">
        <v>32</v>
      </c>
      <c r="D2" s="28" t="s">
        <v>4</v>
      </c>
    </row>
    <row r="3" spans="1:4" ht="114.75">
      <c r="A3" s="29" t="s">
        <v>106</v>
      </c>
      <c r="B3" s="30">
        <v>5</v>
      </c>
      <c r="C3" s="4">
        <v>1</v>
      </c>
      <c r="D3" s="31" t="s">
        <v>124</v>
      </c>
    </row>
    <row r="4" spans="1:4" ht="63.75">
      <c r="A4" s="29" t="s">
        <v>52</v>
      </c>
      <c r="B4" s="30">
        <v>4</v>
      </c>
      <c r="C4" s="4">
        <v>2</v>
      </c>
      <c r="D4" s="32" t="s">
        <v>115</v>
      </c>
    </row>
    <row r="5" spans="1:4" ht="114.75">
      <c r="A5" s="29" t="s">
        <v>53</v>
      </c>
      <c r="B5" s="30">
        <v>3</v>
      </c>
      <c r="C5" s="4">
        <v>3</v>
      </c>
      <c r="D5" s="32" t="s">
        <v>125</v>
      </c>
    </row>
    <row r="6" spans="1:4" ht="114.75">
      <c r="A6" s="29" t="s">
        <v>107</v>
      </c>
      <c r="B6" s="30">
        <v>4</v>
      </c>
      <c r="C6" s="4">
        <v>4</v>
      </c>
      <c r="D6" s="32" t="s">
        <v>126</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IV29"/>
  <sheetViews>
    <sheetView workbookViewId="0">
      <selection activeCell="C6" sqref="C6"/>
    </sheetView>
  </sheetViews>
  <sheetFormatPr defaultRowHeight="12.75"/>
  <cols>
    <col min="1" max="1" width="29" style="6" customWidth="1"/>
    <col min="2" max="2" width="7.140625" style="33" customWidth="1"/>
    <col min="3" max="3" width="9.28515625" style="3" customWidth="1"/>
    <col min="4" max="4" width="41.7109375" style="6" customWidth="1"/>
    <col min="5" max="256" width="9.140625" style="3"/>
  </cols>
  <sheetData>
    <row r="1" spans="1:256" ht="14.25" customHeight="1">
      <c r="A1" s="53" t="s">
        <v>71</v>
      </c>
      <c r="B1" s="54"/>
      <c r="C1" s="54"/>
      <c r="D1" s="55"/>
    </row>
    <row r="2" spans="1:256">
      <c r="A2" s="26" t="s">
        <v>109</v>
      </c>
      <c r="B2" s="27" t="s">
        <v>0</v>
      </c>
      <c r="C2" s="27" t="s">
        <v>32</v>
      </c>
      <c r="D2" s="28" t="s">
        <v>4</v>
      </c>
    </row>
    <row r="3" spans="1:256">
      <c r="A3" s="32"/>
      <c r="B3" s="34"/>
      <c r="C3" s="34"/>
      <c r="D3" s="35"/>
    </row>
    <row r="4" spans="1:256" ht="90">
      <c r="A4" s="36" t="s">
        <v>102</v>
      </c>
      <c r="B4" s="37">
        <f>ROUND(AVERAGE(B5:B9),0)</f>
        <v>4</v>
      </c>
      <c r="C4" s="38"/>
      <c r="D4" s="39"/>
    </row>
    <row r="5" spans="1:256" ht="102">
      <c r="A5" s="30" t="s">
        <v>17</v>
      </c>
      <c r="B5" s="4">
        <v>5</v>
      </c>
      <c r="C5" s="40" t="s">
        <v>72</v>
      </c>
      <c r="D5" s="32" t="s">
        <v>127</v>
      </c>
    </row>
    <row r="6" spans="1:256" ht="45">
      <c r="A6" s="30" t="s">
        <v>18</v>
      </c>
      <c r="B6" s="4">
        <v>4</v>
      </c>
      <c r="C6" s="40" t="s">
        <v>73</v>
      </c>
      <c r="D6" s="32" t="s">
        <v>128</v>
      </c>
    </row>
    <row r="7" spans="1:256" ht="76.5">
      <c r="A7" s="30" t="s">
        <v>19</v>
      </c>
      <c r="B7" s="4">
        <v>4</v>
      </c>
      <c r="C7" s="40" t="s">
        <v>74</v>
      </c>
      <c r="D7" s="32" t="s">
        <v>129</v>
      </c>
    </row>
    <row r="8" spans="1:256" ht="140.25">
      <c r="A8" s="30" t="s">
        <v>20</v>
      </c>
      <c r="B8" s="4">
        <v>4</v>
      </c>
      <c r="C8" s="40" t="s">
        <v>75</v>
      </c>
      <c r="D8" s="32" t="s">
        <v>130</v>
      </c>
    </row>
    <row r="9" spans="1:256" ht="76.5">
      <c r="A9" s="30" t="s">
        <v>38</v>
      </c>
      <c r="B9" s="4">
        <v>3</v>
      </c>
      <c r="C9" s="40" t="s">
        <v>76</v>
      </c>
      <c r="D9" s="32" t="s">
        <v>131</v>
      </c>
    </row>
    <row r="10" spans="1:256" ht="105">
      <c r="A10" s="36" t="s">
        <v>57</v>
      </c>
      <c r="B10" s="37">
        <f>ROUND(AVERAGE(B11:B14),0)</f>
        <v>2</v>
      </c>
      <c r="C10" s="38"/>
      <c r="D10" s="39"/>
    </row>
    <row r="11" spans="1:256" ht="127.5">
      <c r="A11" s="30" t="s">
        <v>21</v>
      </c>
      <c r="B11" s="4">
        <v>5</v>
      </c>
      <c r="C11" s="40" t="s">
        <v>77</v>
      </c>
      <c r="D11" s="32" t="s">
        <v>132</v>
      </c>
    </row>
    <row r="12" spans="1:256" ht="105">
      <c r="A12" s="30" t="s">
        <v>22</v>
      </c>
      <c r="B12" s="4">
        <v>3</v>
      </c>
      <c r="C12" s="40" t="s">
        <v>78</v>
      </c>
      <c r="D12" s="32" t="s">
        <v>114</v>
      </c>
    </row>
    <row r="13" spans="1:256" ht="191.25">
      <c r="A13" s="30" t="s">
        <v>20</v>
      </c>
      <c r="B13" s="4">
        <v>1</v>
      </c>
      <c r="C13" s="40" t="s">
        <v>79</v>
      </c>
      <c r="D13" s="32" t="s">
        <v>133</v>
      </c>
    </row>
    <row r="14" spans="1:256" ht="75">
      <c r="A14" s="30" t="s">
        <v>39</v>
      </c>
      <c r="B14" s="4">
        <v>0</v>
      </c>
      <c r="C14" s="40" t="s">
        <v>80</v>
      </c>
      <c r="D14" s="32" t="s">
        <v>117</v>
      </c>
    </row>
    <row r="15" spans="1:256" s="2" customFormat="1" ht="60">
      <c r="A15" s="36" t="s">
        <v>58</v>
      </c>
      <c r="B15" s="37">
        <f>ROUND(AVERAGE(B16:B19),0)</f>
        <v>4</v>
      </c>
      <c r="C15" s="38"/>
      <c r="D15" s="39"/>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row>
    <row r="16" spans="1:256" ht="60">
      <c r="A16" s="30" t="s">
        <v>46</v>
      </c>
      <c r="B16" s="4">
        <v>5</v>
      </c>
      <c r="C16" s="40" t="s">
        <v>81</v>
      </c>
      <c r="D16" s="32" t="s">
        <v>134</v>
      </c>
    </row>
    <row r="17" spans="1:4" ht="195">
      <c r="A17" s="30" t="s">
        <v>47</v>
      </c>
      <c r="B17" s="4">
        <v>2</v>
      </c>
      <c r="C17" s="40" t="s">
        <v>82</v>
      </c>
      <c r="D17" s="32" t="s">
        <v>116</v>
      </c>
    </row>
    <row r="18" spans="1:4" ht="63.75">
      <c r="A18" s="30" t="s">
        <v>23</v>
      </c>
      <c r="B18" s="4">
        <v>3</v>
      </c>
      <c r="C18" s="40" t="s">
        <v>83</v>
      </c>
      <c r="D18" s="32" t="s">
        <v>135</v>
      </c>
    </row>
    <row r="19" spans="1:4" ht="140.25">
      <c r="A19" s="30" t="s">
        <v>24</v>
      </c>
      <c r="B19" s="4">
        <v>4</v>
      </c>
      <c r="C19" s="40" t="s">
        <v>84</v>
      </c>
      <c r="D19" s="32" t="s">
        <v>136</v>
      </c>
    </row>
    <row r="20" spans="1:4" ht="45">
      <c r="A20" s="36" t="s">
        <v>59</v>
      </c>
      <c r="B20" s="37">
        <f>ROUND(AVERAGE(B21:B29),0)</f>
        <v>3</v>
      </c>
      <c r="C20" s="38"/>
      <c r="D20" s="39"/>
    </row>
    <row r="21" spans="1:4" ht="60">
      <c r="A21" s="30" t="s">
        <v>48</v>
      </c>
      <c r="B21" s="4">
        <v>5</v>
      </c>
      <c r="C21" s="40" t="s">
        <v>85</v>
      </c>
      <c r="D21" s="32" t="s">
        <v>137</v>
      </c>
    </row>
    <row r="22" spans="1:4" ht="60">
      <c r="A22" s="30" t="s">
        <v>25</v>
      </c>
      <c r="B22" s="4">
        <v>5</v>
      </c>
      <c r="C22" s="40" t="s">
        <v>86</v>
      </c>
      <c r="D22" s="32" t="s">
        <v>138</v>
      </c>
    </row>
    <row r="23" spans="1:4" ht="63.75">
      <c r="A23" s="30" t="s">
        <v>26</v>
      </c>
      <c r="B23" s="4">
        <v>3</v>
      </c>
      <c r="C23" s="40" t="s">
        <v>87</v>
      </c>
      <c r="D23" s="32" t="s">
        <v>139</v>
      </c>
    </row>
    <row r="24" spans="1:4" ht="114.75">
      <c r="A24" s="30" t="s">
        <v>27</v>
      </c>
      <c r="B24" s="4">
        <v>2</v>
      </c>
      <c r="C24" s="40" t="s">
        <v>88</v>
      </c>
      <c r="D24" s="32" t="s">
        <v>140</v>
      </c>
    </row>
    <row r="25" spans="1:4" ht="75">
      <c r="A25" s="30" t="s">
        <v>28</v>
      </c>
      <c r="B25" s="4">
        <v>2</v>
      </c>
      <c r="C25" s="40" t="s">
        <v>89</v>
      </c>
      <c r="D25" s="32" t="s">
        <v>141</v>
      </c>
    </row>
    <row r="26" spans="1:4" ht="45">
      <c r="A26" s="30" t="s">
        <v>49</v>
      </c>
      <c r="B26" s="4">
        <v>3</v>
      </c>
      <c r="C26" s="40" t="s">
        <v>90</v>
      </c>
      <c r="D26" s="32" t="s">
        <v>118</v>
      </c>
    </row>
    <row r="27" spans="1:4" ht="60">
      <c r="A27" s="30" t="s">
        <v>29</v>
      </c>
      <c r="B27" s="4">
        <v>3</v>
      </c>
      <c r="C27" s="40" t="s">
        <v>91</v>
      </c>
      <c r="D27" s="32" t="s">
        <v>119</v>
      </c>
    </row>
    <row r="28" spans="1:4" ht="60">
      <c r="A28" s="30" t="s">
        <v>30</v>
      </c>
      <c r="B28" s="4">
        <v>4</v>
      </c>
      <c r="C28" s="40" t="s">
        <v>92</v>
      </c>
      <c r="D28" s="32" t="s">
        <v>142</v>
      </c>
    </row>
    <row r="29" spans="1:4" ht="76.5">
      <c r="A29" s="30" t="s">
        <v>31</v>
      </c>
      <c r="B29" s="4">
        <v>4</v>
      </c>
      <c r="C29" s="40" t="s">
        <v>93</v>
      </c>
      <c r="D29" s="32" t="s">
        <v>121</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IV6"/>
  <sheetViews>
    <sheetView workbookViewId="0">
      <selection activeCell="F4" sqref="F4"/>
    </sheetView>
  </sheetViews>
  <sheetFormatPr defaultRowHeight="12.75"/>
  <cols>
    <col min="1" max="1" width="28.7109375" style="3" customWidth="1"/>
    <col min="2" max="2" width="5.85546875" style="3" customWidth="1"/>
    <col min="3" max="3" width="9.28515625" style="3" customWidth="1"/>
    <col min="4" max="4" width="40.28515625" style="6" customWidth="1"/>
    <col min="5" max="256" width="9.140625" style="3"/>
  </cols>
  <sheetData>
    <row r="1" spans="1:4" ht="15.75">
      <c r="A1" s="50" t="s">
        <v>62</v>
      </c>
      <c r="B1" s="51"/>
      <c r="C1" s="51"/>
      <c r="D1" s="52"/>
    </row>
    <row r="2" spans="1:4">
      <c r="A2" s="26" t="s">
        <v>109</v>
      </c>
      <c r="B2" s="27" t="s">
        <v>0</v>
      </c>
      <c r="C2" s="27" t="s">
        <v>32</v>
      </c>
      <c r="D2" s="28" t="s">
        <v>4</v>
      </c>
    </row>
    <row r="3" spans="1:4" ht="102">
      <c r="A3" s="29" t="s">
        <v>103</v>
      </c>
      <c r="B3" s="30">
        <v>1</v>
      </c>
      <c r="C3" s="4">
        <v>9</v>
      </c>
      <c r="D3" s="32" t="s">
        <v>122</v>
      </c>
    </row>
    <row r="4" spans="1:4" ht="60">
      <c r="A4" s="29" t="s">
        <v>64</v>
      </c>
      <c r="B4" s="30">
        <v>1</v>
      </c>
      <c r="C4" s="4">
        <v>10</v>
      </c>
      <c r="D4" s="32" t="s">
        <v>145</v>
      </c>
    </row>
    <row r="5" spans="1:4" ht="75">
      <c r="A5" s="29" t="s">
        <v>104</v>
      </c>
      <c r="B5" s="30">
        <v>1</v>
      </c>
      <c r="C5" s="4">
        <v>11</v>
      </c>
      <c r="D5" s="32" t="s">
        <v>144</v>
      </c>
    </row>
    <row r="6" spans="1:4" ht="90">
      <c r="A6" s="29" t="s">
        <v>105</v>
      </c>
      <c r="B6" s="30">
        <v>0</v>
      </c>
      <c r="C6" s="4">
        <v>12</v>
      </c>
      <c r="D6" s="32" t="s">
        <v>143</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2010-10-15T16:21:28Z</dcterms:created>
  <dcterms:modified xsi:type="dcterms:W3CDTF">2010-10-15T16:21:37Z</dcterms:modified>
</cp:coreProperties>
</file>