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E2" i="5"/>
  <c r="AR2"/>
  <c r="AQ2"/>
  <c r="AP2"/>
  <c r="AO2"/>
  <c r="J2" s="1"/>
  <c r="AN2"/>
  <c r="AM2"/>
  <c r="AL2"/>
  <c r="AK2"/>
  <c r="AJ2"/>
  <c r="AI2"/>
  <c r="AH2"/>
  <c r="AG2"/>
  <c r="AF2"/>
  <c r="AD2"/>
  <c r="AC2"/>
  <c r="AB2"/>
  <c r="AA2"/>
  <c r="Y2"/>
  <c r="X2"/>
  <c r="W2"/>
  <c r="V2"/>
  <c r="T2"/>
  <c r="S2"/>
  <c r="R2"/>
  <c r="Q2"/>
  <c r="P2"/>
  <c r="N2"/>
  <c r="M2"/>
  <c r="L2"/>
  <c r="K2"/>
  <c r="D2"/>
  <c r="C2"/>
  <c r="B2"/>
  <c r="A2"/>
  <c r="B20" i="3"/>
  <c r="AE2" i="5" s="1"/>
  <c r="B15" i="3"/>
  <c r="Z2" i="5" s="1"/>
  <c r="B10" i="3"/>
  <c r="U2" i="5" s="1"/>
  <c r="B4" i="3"/>
  <c r="O2" i="5" s="1"/>
  <c r="B32" i="1"/>
  <c r="B33"/>
  <c r="B34"/>
  <c r="B35"/>
  <c r="B19"/>
  <c r="B18"/>
  <c r="B17"/>
  <c r="B16"/>
  <c r="B20" s="1"/>
  <c r="B36"/>
  <c r="G2" i="5"/>
  <c r="B25" i="1"/>
  <c r="B26"/>
  <c r="B24"/>
  <c r="H2" i="5" l="1"/>
  <c r="B27" i="1"/>
  <c r="B28" s="1"/>
  <c r="B39" s="1"/>
  <c r="I2" i="5" l="1"/>
  <c r="F2"/>
</calcChain>
</file>

<file path=xl/sharedStrings.xml><?xml version="1.0" encoding="utf-8"?>
<sst xmlns="http://schemas.openxmlformats.org/spreadsheetml/2006/main" count="193" uniqueCount="141">
  <si>
    <t>Score</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</si>
  <si>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</si>
  <si>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</si>
  <si>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</si>
  <si>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</si>
  <si>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</si>
  <si>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</si>
  <si>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</si>
  <si>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</si>
  <si>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</si>
  <si>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</si>
  <si>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</si>
  <si>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</si>
  <si>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</si>
  <si>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</si>
  <si>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</si>
  <si>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</si>
  <si>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</si>
  <si>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</si>
  <si>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</si>
  <si>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</si>
  <si>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</si>
  <si>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</si>
  <si>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</si>
  <si>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</si>
  <si>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</si>
  <si>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</si>
  <si>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</si>
  <si>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</si>
  <si>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</si>
  <si>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</si>
  <si>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</si>
  <si>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</si>
  <si>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</si>
  <si>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</si>
  <si>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</si>
  <si>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</si>
  <si>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</si>
  <si>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</si>
  <si>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</si>
  <si>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</si>
  <si>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</si>
  <si>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</si>
  <si>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</si>
  <si>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</si>
  <si>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</si>
  <si>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</si>
  <si>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</si>
  <si>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</si>
  <si>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</si>
  <si>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</si>
  <si>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</si>
  <si>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</si>
  <si>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</si>
  <si>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</si>
  <si>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</si>
  <si>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</si>
  <si>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</si>
  <si>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</si>
  <si>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</si>
  <si>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</si>
  <si>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</si>
  <si>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</si>
  <si>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</si>
  <si>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</si>
  <si>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</si>
  <si>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</si>
  <si>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</si>
  <si>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</si>
  <si>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</si>
  <si>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Openness (Accessible, Data and Models Verifiable, and Comprehensible)</t>
  </si>
  <si>
    <t>Analysis (Outcomes, Systemic Problem, Alternatives, Benefit-Cost)</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</si>
  <si>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</si>
  <si>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</si>
  <si>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</si>
  <si>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</si>
  <si>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</si>
  <si>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</si>
  <si>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</si>
  <si>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</si>
  <si>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</si>
  <si>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</si>
  <si>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</si>
  <si>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</si>
  <si>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</si>
  <si>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</si>
  <si>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</si>
  <si>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</si>
  <si>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</si>
  <si>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</si>
  <si>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</si>
  <si>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</si>
  <si>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</si>
  <si>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</si>
  <si>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</si>
  <si>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</si>
  <si>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</si>
  <si>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</si>
  <si>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</si>
  <si>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</si>
  <si>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</si>
  <si>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</si>
  <si>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</si>
  <si>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</si>
  <si>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</si>
  <si>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</si>
  <si>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</si>
  <si>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</si>
  <si>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Crirerion</t>
  </si>
  <si>
    <t>Criterion</t>
  </si>
  <si>
    <t>HUD</t>
  </si>
  <si>
    <t>Housing Trust Fund Program</t>
  </si>
  <si>
    <t>2506-AC23</t>
  </si>
  <si>
    <t>Proposed</t>
  </si>
  <si>
    <t>Yes</t>
  </si>
  <si>
    <t>No relevant discussion.</t>
  </si>
  <si>
    <t>Preamble and RIA claim that the chosen funding formula strikes a balance for states that have high "needs" that are attributable to different causes. It is plausible that HUD would not have made the decision on the funding formula without exploring the effects of these alternative calculations.</t>
  </si>
  <si>
    <t>Costs are clear; benefits are not measured. Preamble shows no evidence that HUD was cognizant of or concerned about net benefits.</t>
  </si>
  <si>
    <t>No goals or measures established, and no useful content that could be used to establish them,</t>
  </si>
  <si>
    <t>Statistics used in the formula suggest that HUD does have relevant data to develop outcome measures and goals, but the structure of the RIA provides no guidance on how to use these data in that way.</t>
  </si>
  <si>
    <t>Calculations are explained. A few relevant government reports are cited. Since there is little analysis beyond calculation of alternative formulas, little research was done.</t>
  </si>
  <si>
    <t>These are relatively narrow alternatives.</t>
  </si>
  <si>
    <t>Not explicitly. The RIA does not attempt to measure benefits, but the outcomes mentioned could be measured.</t>
  </si>
  <si>
    <t>The Housing and Economic Recovery Act of 2008 establishes a Housing Trust Fund to be administered by HUD. The purpose of the fund is to provide grants to states to increase and preserve the supply of rental housing for extremely low- and very low-income families, including homeless families, and to increase homeownership for extremely low- and very low-income families. The Housing and Economic Recovery Act of 2008 charges HUD to establish through regulation the formula for the distribution of the Housing Trust Fund to states. The statute specifies that only certain factors are to be part of the formula and assigns priority to certain factors. This proposed rule submits, for public comment, the proposed formula for allocating funds from the Housing Trust Fund.</t>
  </si>
  <si>
    <t>This regulation, but not the RIA, is easily findable by searching the RIN on regulations.gov. The preamble of the regulation points the reader to the HUD website in order to find the RIA.  On the HUD website, search for "Housing Trust Fund," and fourth down on the page is the Housing Fund RIA.</t>
  </si>
  <si>
    <t>The RIA vaguely mentions some data sources (e.g., U.S. Census) but does not specify which data are used or where they can be found.</t>
  </si>
  <si>
    <t>Calculations are relatively simple, yet hard to understand. The few results—mostly funding allocations among states—are understandable, as are the main reasons for differences from use of different formulas. The preamble contains a helpful list of definitions.</t>
  </si>
  <si>
    <t>Since benefits are not calculated, net benefits could not be calculated.</t>
  </si>
  <si>
    <t>Since benefits are not calculated, cost-effectivess could not be calculated.</t>
  </si>
  <si>
    <t>The RIA calculates how different weightings of allocation factors would affect distribution of funding among states. The RIA notes that the trust fund was supposed to be funded out of Fannie Mae and Freddie Mac profits; since there are no profits, the administration has requested an appropriation.</t>
  </si>
  <si>
    <t>HUD points to extremely low-income families (with a specific definition) as the primary beneficiaries.</t>
  </si>
  <si>
    <t>It identifies only hypothetical federal expenditures.</t>
  </si>
  <si>
    <t>The analysis is based on a "hypothetical" $1 billion federal appropriation. No other costs are considered.</t>
  </si>
  <si>
    <t>The analysis focuses on how the payment outlays would differ to states under the different weighting systems but not how these differences would affect the ultimate human outcomes of the program.</t>
  </si>
  <si>
    <t>HUD analyzes several alternatives that involve weighting the allocation factors differently.  Other than that, "The Housing Trust Fund is a new program created in the Housing and Economic Recovery Act of 2008. Failure to create a rule would be in violation of the Act. There is no alternative to this regulation."</t>
  </si>
  <si>
    <t>A shortage of supply of very low income housing is simply asserted with no explanation.</t>
  </si>
  <si>
    <t>The analysis mentions uncertainty about the fact that total amount of funding is outside the department's control, but there is no analysis of uncertainty.</t>
  </si>
  <si>
    <t>The paragraph cited above claims that research on housing vouchers supports the claim that the rule will produce benefits.</t>
  </si>
  <si>
    <t>A single paragraph at the end simply asserts the benefits will be like those of the housing voucher programs: "The primary benefits of the Housing Trust Fund are expected to be similar to the Housing Choice Voucher program. The 'Effects of Housing Vouchers' random assignment evaluation of the impact of receiving a housing voucher versus not receiving a housing voucher showed the primary benefit of housing assistance programs to be reducing homelessness and doubling up among extremely low income families, a problem sought to be addressed through careful targeting of housing trust fund dollars in this rule to markets with inadequate supply. Thus, the primary benefit of the program against no funding or funding without targeting will be to reduce the number of homeless families and individuals in relatively tight housing markets."</t>
  </si>
  <si>
    <t>Reduced homelessness and "doubling up" among extremely low-income families are mentioned.  Not much analysis is provided.</t>
  </si>
  <si>
    <t>Total Score</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</si>
</sst>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0" fillId="2" borderId="0" xfId="0" applyFill="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4" borderId="0" xfId="0" applyFont="1" applyFill="1" applyBorder="1" applyAlignment="1">
      <alignment horizontal="left"/>
    </xf>
    <xf numFmtId="0" fontId="1" fillId="4" borderId="0" xfId="0" applyFont="1" applyFill="1" applyBorder="1"/>
    <xf numFmtId="0" fontId="0" fillId="0" borderId="2" xfId="0" applyBorder="1"/>
    <xf numFmtId="0" fontId="0" fillId="0" borderId="3" xfId="0" applyBorder="1"/>
    <xf numFmtId="0" fontId="0" fillId="0" borderId="6"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4" borderId="2" xfId="0" applyFont="1" applyFill="1" applyBorder="1"/>
    <xf numFmtId="0" fontId="1" fillId="4" borderId="2" xfId="0" applyFont="1" applyFill="1" applyBorder="1" applyAlignment="1">
      <alignment horizontal="left"/>
    </xf>
    <xf numFmtId="0" fontId="1" fillId="4" borderId="2" xfId="0" applyFont="1" applyFill="1" applyBorder="1" applyAlignment="1">
      <alignment wrapText="1"/>
    </xf>
    <xf numFmtId="0" fontId="7" fillId="0" borderId="2" xfId="0" applyFont="1" applyBorder="1" applyAlignment="1">
      <alignment wrapText="1"/>
    </xf>
    <xf numFmtId="0" fontId="7"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3" borderId="2" xfId="0" applyFont="1" applyFill="1" applyBorder="1" applyAlignment="1">
      <alignment horizontal="left"/>
    </xf>
    <xf numFmtId="0" fontId="1" fillId="3" borderId="2" xfId="0" applyFont="1" applyFill="1" applyBorder="1" applyAlignment="1">
      <alignment wrapText="1"/>
    </xf>
    <xf numFmtId="0" fontId="7" fillId="4" borderId="2" xfId="0" applyFont="1" applyFill="1" applyBorder="1" applyAlignment="1">
      <alignment wrapText="1"/>
    </xf>
    <xf numFmtId="0" fontId="5" fillId="4" borderId="2" xfId="0" applyFont="1" applyFill="1" applyBorder="1" applyAlignment="1">
      <alignment horizontal="left"/>
    </xf>
    <xf numFmtId="0" fontId="5" fillId="4" borderId="2" xfId="0" applyFont="1" applyFill="1" applyBorder="1"/>
    <xf numFmtId="0" fontId="5" fillId="4" borderId="2" xfId="0" applyFont="1" applyFill="1" applyBorder="1" applyAlignment="1">
      <alignment wrapText="1"/>
    </xf>
    <xf numFmtId="0" fontId="5" fillId="0" borderId="2" xfId="0" applyFont="1" applyBorder="1"/>
    <xf numFmtId="0" fontId="5" fillId="0" borderId="0" xfId="0" applyFont="1" applyFill="1"/>
    <xf numFmtId="0" fontId="3" fillId="0" borderId="0" xfId="1" applyFont="1" applyBorder="1" applyAlignment="1" applyProtection="1">
      <alignment horizontal="left"/>
    </xf>
    <xf numFmtId="14" fontId="5" fillId="0" borderId="0" xfId="0" applyNumberFormat="1" applyFont="1" applyBorder="1" applyAlignment="1">
      <alignment horizontal="left" wrapText="1"/>
    </xf>
    <xf numFmtId="0" fontId="5" fillId="0" borderId="0" xfId="0" applyFont="1" applyBorder="1" applyAlignment="1">
      <alignment horizontal="left" wrapText="1"/>
    </xf>
    <xf numFmtId="0" fontId="5" fillId="4" borderId="0" xfId="0" applyFont="1" applyFill="1" applyBorder="1" applyAlignment="1">
      <alignment horizontal="left"/>
    </xf>
    <xf numFmtId="0" fontId="4" fillId="0" borderId="0" xfId="0" applyFont="1" applyBorder="1" applyAlignment="1">
      <alignment horizontal="center" wrapText="1"/>
    </xf>
    <xf numFmtId="0" fontId="1" fillId="4" borderId="0" xfId="0" applyFont="1" applyFill="1" applyBorder="1" applyAlignment="1">
      <alignment horizontal="left" wrapText="1"/>
    </xf>
    <xf numFmtId="0" fontId="5" fillId="0" borderId="0" xfId="0" applyFont="1" applyBorder="1" applyAlignment="1">
      <alignment horizontal="left" vertical="top" wrapText="1"/>
    </xf>
    <xf numFmtId="0" fontId="5" fillId="4" borderId="0" xfId="0" applyFont="1" applyFill="1" applyBorder="1" applyAlignment="1">
      <alignment horizontal="left" wrapText="1"/>
    </xf>
    <xf numFmtId="0" fontId="6" fillId="0" borderId="1" xfId="0" applyFont="1" applyBorder="1" applyAlignment="1">
      <alignment horizontal="center"/>
    </xf>
    <xf numFmtId="0" fontId="7" fillId="0" borderId="5" xfId="0" applyFont="1" applyBorder="1" applyAlignment="1">
      <alignment horizontal="center"/>
    </xf>
    <xf numFmtId="0" fontId="7" fillId="0" borderId="4" xfId="0" applyFont="1"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6" fillId="0" borderId="4"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F35" sqref="F35"/>
    </sheetView>
  </sheetViews>
  <sheetFormatPr defaultRowHeight="12.75"/>
  <cols>
    <col min="1" max="1" width="62.5703125" style="20" customWidth="1"/>
    <col min="2" max="2" width="7.7109375" style="9" customWidth="1"/>
    <col min="3" max="4" width="9.140625" style="9"/>
    <col min="5" max="5" width="9.140625" style="8"/>
    <col min="6" max="256" width="9.140625" style="9"/>
    <col min="257" max="16384" width="9.140625" style="3"/>
  </cols>
  <sheetData>
    <row r="1" spans="1:256">
      <c r="A1" s="50" t="s">
        <v>1</v>
      </c>
      <c r="B1" s="50"/>
      <c r="C1" s="50"/>
      <c r="D1" s="50"/>
    </row>
    <row r="2" spans="1:256">
      <c r="A2" s="10" t="s">
        <v>37</v>
      </c>
      <c r="B2" s="11"/>
      <c r="C2" s="11"/>
      <c r="D2" s="11"/>
    </row>
    <row r="3" spans="1:256">
      <c r="A3" s="12" t="s">
        <v>110</v>
      </c>
      <c r="B3" s="13"/>
      <c r="C3" s="13"/>
      <c r="D3" s="13"/>
    </row>
    <row r="4" spans="1:256">
      <c r="A4" s="10" t="s">
        <v>33</v>
      </c>
      <c r="B4" s="11"/>
      <c r="C4" s="11"/>
      <c r="D4" s="11"/>
    </row>
    <row r="5" spans="1:256">
      <c r="A5" s="48" t="s">
        <v>111</v>
      </c>
      <c r="B5" s="48"/>
      <c r="C5" s="48"/>
      <c r="D5" s="48"/>
    </row>
    <row r="6" spans="1:256">
      <c r="A6" s="51" t="s">
        <v>34</v>
      </c>
      <c r="B6" s="51"/>
      <c r="C6" s="51"/>
      <c r="D6" s="51"/>
    </row>
    <row r="7" spans="1:256">
      <c r="A7" s="14" t="s">
        <v>112</v>
      </c>
      <c r="B7" s="49" t="s">
        <v>43</v>
      </c>
      <c r="C7" s="49" t="s">
        <v>44</v>
      </c>
      <c r="D7" s="14" t="s">
        <v>114</v>
      </c>
    </row>
    <row r="8" spans="1:256" ht="12.75" customHeight="1">
      <c r="A8" s="10" t="s">
        <v>35</v>
      </c>
      <c r="B8" s="51" t="s">
        <v>36</v>
      </c>
      <c r="C8" s="51"/>
      <c r="D8" s="51"/>
    </row>
    <row r="9" spans="1:256">
      <c r="A9" s="14" t="s">
        <v>113</v>
      </c>
      <c r="B9" s="47">
        <v>40151</v>
      </c>
      <c r="C9" s="48"/>
      <c r="D9" s="48"/>
    </row>
    <row r="10" spans="1:256">
      <c r="A10" s="15" t="s">
        <v>2</v>
      </c>
      <c r="B10" s="16"/>
      <c r="C10" s="16"/>
      <c r="D10" s="16"/>
    </row>
    <row r="11" spans="1:256" ht="12.75" customHeight="1">
      <c r="A11" s="52" t="s">
        <v>123</v>
      </c>
      <c r="B11" s="52"/>
      <c r="C11" s="52"/>
      <c r="D11" s="52"/>
    </row>
    <row r="12" spans="1:256">
      <c r="A12" s="52"/>
      <c r="B12" s="52"/>
      <c r="C12" s="52"/>
      <c r="D12" s="52"/>
    </row>
    <row r="13" spans="1:256">
      <c r="A13" s="52"/>
      <c r="B13" s="52"/>
      <c r="C13" s="52"/>
      <c r="D13" s="52"/>
    </row>
    <row r="14" spans="1:256" ht="30" customHeight="1">
      <c r="A14" s="52"/>
      <c r="B14" s="52"/>
      <c r="C14" s="52"/>
      <c r="D14" s="52"/>
    </row>
    <row r="15" spans="1:256" s="1" customFormat="1">
      <c r="A15" s="15" t="s">
        <v>50</v>
      </c>
      <c r="B15" s="17" t="s">
        <v>0</v>
      </c>
      <c r="C15" s="17" t="s">
        <v>3</v>
      </c>
      <c r="D15" s="17"/>
      <c r="E15" s="18"/>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row>
    <row r="16" spans="1:256" ht="25.5">
      <c r="A16" s="20" t="s">
        <v>51</v>
      </c>
      <c r="B16" s="5">
        <f>'Topic 1 - Openness'!B3</f>
        <v>4</v>
      </c>
      <c r="C16" s="46" t="s">
        <v>5</v>
      </c>
      <c r="D16" s="46"/>
    </row>
    <row r="17" spans="1:256">
      <c r="A17" s="20" t="s">
        <v>52</v>
      </c>
      <c r="B17" s="5">
        <f>'Topic 1 - Openness'!B4</f>
        <v>1</v>
      </c>
      <c r="C17" s="46" t="s">
        <v>6</v>
      </c>
      <c r="D17" s="46"/>
    </row>
    <row r="18" spans="1:256">
      <c r="A18" s="20" t="s">
        <v>53</v>
      </c>
      <c r="B18" s="5">
        <f>'Topic 1 - Openness'!B5</f>
        <v>2</v>
      </c>
      <c r="C18" s="46" t="s">
        <v>7</v>
      </c>
      <c r="D18" s="46"/>
    </row>
    <row r="19" spans="1:256" ht="31.5" customHeight="1">
      <c r="A19" s="20" t="s">
        <v>54</v>
      </c>
      <c r="B19" s="5">
        <f>'Topic 1 - Openness'!B6</f>
        <v>3</v>
      </c>
      <c r="C19" s="46" t="s">
        <v>8</v>
      </c>
      <c r="D19" s="46"/>
    </row>
    <row r="20" spans="1:256">
      <c r="A20" s="53" t="s">
        <v>60</v>
      </c>
      <c r="B20" s="49">
        <f>B16+B17+B18+B19</f>
        <v>10</v>
      </c>
      <c r="C20" s="21"/>
      <c r="D20" s="21"/>
    </row>
    <row r="21" spans="1:256">
      <c r="A21" s="53"/>
      <c r="B21" s="49"/>
      <c r="C21" s="21"/>
      <c r="D21" s="21"/>
    </row>
    <row r="22" spans="1:256">
      <c r="A22" s="14"/>
      <c r="B22" s="5"/>
      <c r="C22" s="5"/>
      <c r="D22" s="5"/>
    </row>
    <row r="23" spans="1:256" s="1" customFormat="1">
      <c r="A23" s="15" t="s">
        <v>55</v>
      </c>
      <c r="B23" s="17" t="s">
        <v>0</v>
      </c>
      <c r="C23" s="17" t="s">
        <v>3</v>
      </c>
      <c r="D23" s="17"/>
      <c r="E23" s="18"/>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row>
    <row r="24" spans="1:256" ht="25.5">
      <c r="A24" s="20" t="s">
        <v>56</v>
      </c>
      <c r="B24" s="5">
        <f>'Topic 2 - Analysis'!B4</f>
        <v>1</v>
      </c>
      <c r="C24" s="46" t="s">
        <v>9</v>
      </c>
      <c r="D24" s="46"/>
    </row>
    <row r="25" spans="1:256" ht="38.25">
      <c r="A25" s="20" t="s">
        <v>57</v>
      </c>
      <c r="B25" s="5">
        <f>'Topic 2 - Analysis'!B10</f>
        <v>0</v>
      </c>
      <c r="C25" s="46" t="s">
        <v>10</v>
      </c>
      <c r="D25" s="46"/>
    </row>
    <row r="26" spans="1:256" ht="25.5">
      <c r="A26" s="20" t="s">
        <v>58</v>
      </c>
      <c r="B26" s="5">
        <f>'Topic 2 - Analysis'!B15</f>
        <v>1</v>
      </c>
      <c r="C26" s="46" t="s">
        <v>11</v>
      </c>
      <c r="D26" s="46"/>
    </row>
    <row r="27" spans="1:256">
      <c r="A27" s="20" t="s">
        <v>59</v>
      </c>
      <c r="B27" s="5">
        <f>'Topic 2 - Analysis'!B20</f>
        <v>1</v>
      </c>
      <c r="C27" s="46" t="s">
        <v>12</v>
      </c>
      <c r="D27" s="46"/>
    </row>
    <row r="28" spans="1:256">
      <c r="A28" s="53" t="s">
        <v>61</v>
      </c>
      <c r="B28" s="49">
        <f>B24+B25+B26+B27</f>
        <v>3</v>
      </c>
      <c r="C28" s="21"/>
      <c r="D28" s="21"/>
    </row>
    <row r="29" spans="1:256">
      <c r="A29" s="53"/>
      <c r="B29" s="49"/>
      <c r="C29" s="21"/>
      <c r="D29" s="21"/>
    </row>
    <row r="30" spans="1:256">
      <c r="A30" s="14"/>
      <c r="B30" s="5"/>
      <c r="C30" s="5"/>
      <c r="D30" s="5"/>
    </row>
    <row r="31" spans="1:256" s="1" customFormat="1">
      <c r="A31" s="15" t="s">
        <v>62</v>
      </c>
      <c r="B31" s="17" t="s">
        <v>0</v>
      </c>
      <c r="C31" s="17" t="s">
        <v>3</v>
      </c>
      <c r="D31" s="17"/>
      <c r="E31" s="18"/>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row>
    <row r="32" spans="1:256" ht="25.5">
      <c r="A32" s="20" t="s">
        <v>63</v>
      </c>
      <c r="B32" s="5">
        <f>'Topic 3 - Use'!B3</f>
        <v>4</v>
      </c>
      <c r="C32" s="46" t="s">
        <v>13</v>
      </c>
      <c r="D32" s="46"/>
    </row>
    <row r="33" spans="1:4" ht="25.5">
      <c r="A33" s="20" t="s">
        <v>64</v>
      </c>
      <c r="B33" s="5">
        <f>'Topic 3 - Use'!B4</f>
        <v>0</v>
      </c>
      <c r="C33" s="46" t="s">
        <v>14</v>
      </c>
      <c r="D33" s="46"/>
    </row>
    <row r="34" spans="1:4" ht="25.5">
      <c r="A34" s="20" t="s">
        <v>65</v>
      </c>
      <c r="B34" s="5">
        <f>'Topic 3 - Use'!B5</f>
        <v>0</v>
      </c>
      <c r="C34" s="46" t="s">
        <v>15</v>
      </c>
      <c r="D34" s="46"/>
    </row>
    <row r="35" spans="1:4" ht="38.25">
      <c r="A35" s="20" t="s">
        <v>66</v>
      </c>
      <c r="B35" s="5">
        <f>'Topic 3 - Use'!B6</f>
        <v>1</v>
      </c>
      <c r="C35" s="46" t="s">
        <v>16</v>
      </c>
      <c r="D35" s="46"/>
    </row>
    <row r="36" spans="1:4" ht="15.75" customHeight="1">
      <c r="A36" s="53" t="s">
        <v>67</v>
      </c>
      <c r="B36" s="49">
        <f>B32+B33+B34+B35</f>
        <v>5</v>
      </c>
      <c r="C36" s="21"/>
      <c r="D36" s="21"/>
    </row>
    <row r="37" spans="1:4">
      <c r="A37" s="53"/>
      <c r="B37" s="49"/>
      <c r="C37" s="21"/>
      <c r="D37" s="21"/>
    </row>
    <row r="39" spans="1:4">
      <c r="A39" s="15" t="s">
        <v>140</v>
      </c>
      <c r="B39" s="17">
        <f>SUM(B20+B28+B36)</f>
        <v>18</v>
      </c>
      <c r="C39" s="22"/>
      <c r="D39" s="22"/>
    </row>
  </sheetData>
  <mergeCells count="25">
    <mergeCell ref="A36:A37"/>
    <mergeCell ref="B36:B37"/>
    <mergeCell ref="B28:B29"/>
    <mergeCell ref="C17:D17"/>
    <mergeCell ref="C18:D18"/>
    <mergeCell ref="C19:D19"/>
    <mergeCell ref="A1:D1"/>
    <mergeCell ref="A5:D5"/>
    <mergeCell ref="A6:D6"/>
    <mergeCell ref="B8:D8"/>
    <mergeCell ref="B7:C7"/>
    <mergeCell ref="C35:D35"/>
    <mergeCell ref="B9:D9"/>
    <mergeCell ref="C33:D33"/>
    <mergeCell ref="C34:D34"/>
    <mergeCell ref="B20:B21"/>
    <mergeCell ref="C16:D16"/>
    <mergeCell ref="C24:D24"/>
    <mergeCell ref="C27:D27"/>
    <mergeCell ref="C32:D32"/>
    <mergeCell ref="C25:D25"/>
    <mergeCell ref="A11:D14"/>
    <mergeCell ref="A20:A21"/>
    <mergeCell ref="A28:A29"/>
    <mergeCell ref="C26:D26"/>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18"/>
  <sheetViews>
    <sheetView workbookViewId="0">
      <selection sqref="A1:IV65536"/>
    </sheetView>
  </sheetViews>
  <sheetFormatPr defaultRowHeight="12.75"/>
  <cols>
    <col min="1" max="1" width="10.5703125" customWidth="1"/>
    <col min="5" max="5" width="13.85546875" customWidth="1"/>
    <col min="7" max="7" width="13.42578125" customWidth="1"/>
    <col min="8" max="9" width="14" customWidth="1"/>
    <col min="10" max="10" width="11.7109375" customWidth="1"/>
  </cols>
  <sheetData>
    <row r="1" spans="1:44" ht="13.5" thickBot="1">
      <c r="A1" s="19" t="s">
        <v>40</v>
      </c>
      <c r="B1" s="19" t="s">
        <v>34</v>
      </c>
      <c r="C1" s="19" t="s">
        <v>41</v>
      </c>
      <c r="D1" s="1" t="s">
        <v>42</v>
      </c>
      <c r="E1" s="1" t="s">
        <v>45</v>
      </c>
      <c r="F1" s="1" t="s">
        <v>68</v>
      </c>
      <c r="G1" s="1" t="s">
        <v>50</v>
      </c>
      <c r="H1" s="1" t="s">
        <v>55</v>
      </c>
      <c r="I1" s="1" t="s">
        <v>69</v>
      </c>
      <c r="J1" s="1" t="s">
        <v>62</v>
      </c>
      <c r="K1" s="1">
        <v>1</v>
      </c>
      <c r="L1" s="1">
        <v>2</v>
      </c>
      <c r="M1" s="1">
        <v>3</v>
      </c>
      <c r="N1" s="1">
        <v>4</v>
      </c>
      <c r="O1" s="1" t="s">
        <v>94</v>
      </c>
      <c r="P1" s="1" t="s">
        <v>72</v>
      </c>
      <c r="Q1" s="1" t="s">
        <v>73</v>
      </c>
      <c r="R1" s="1" t="s">
        <v>74</v>
      </c>
      <c r="S1" s="1" t="s">
        <v>75</v>
      </c>
      <c r="T1" s="1" t="s">
        <v>76</v>
      </c>
      <c r="U1" s="1" t="s">
        <v>95</v>
      </c>
      <c r="V1" s="1" t="s">
        <v>77</v>
      </c>
      <c r="W1" s="1" t="s">
        <v>78</v>
      </c>
      <c r="X1" s="1" t="s">
        <v>79</v>
      </c>
      <c r="Y1" s="1" t="s">
        <v>80</v>
      </c>
      <c r="Z1" s="1" t="s">
        <v>96</v>
      </c>
      <c r="AA1" s="1" t="s">
        <v>81</v>
      </c>
      <c r="AB1" s="1" t="s">
        <v>82</v>
      </c>
      <c r="AC1" s="1" t="s">
        <v>83</v>
      </c>
      <c r="AD1" s="1" t="s">
        <v>84</v>
      </c>
      <c r="AE1" s="1" t="s">
        <v>97</v>
      </c>
      <c r="AF1" s="23" t="s">
        <v>85</v>
      </c>
      <c r="AG1" s="23" t="s">
        <v>86</v>
      </c>
      <c r="AH1" s="23" t="s">
        <v>87</v>
      </c>
      <c r="AI1" s="23" t="s">
        <v>88</v>
      </c>
      <c r="AJ1" s="23" t="s">
        <v>89</v>
      </c>
      <c r="AK1" s="23" t="s">
        <v>90</v>
      </c>
      <c r="AL1" s="23" t="s">
        <v>91</v>
      </c>
      <c r="AM1" s="23" t="s">
        <v>92</v>
      </c>
      <c r="AN1" s="24" t="s">
        <v>93</v>
      </c>
      <c r="AO1" s="25" t="s">
        <v>98</v>
      </c>
      <c r="AP1" s="25" t="s">
        <v>99</v>
      </c>
      <c r="AQ1" s="25" t="s">
        <v>100</v>
      </c>
      <c r="AR1" s="25" t="s">
        <v>101</v>
      </c>
    </row>
    <row r="2" spans="1:44">
      <c r="A2" s="26" t="str">
        <f>Scoring!A5</f>
        <v>Housing Trust Fund Program</v>
      </c>
      <c r="B2" s="26" t="str">
        <f>Scoring!A7</f>
        <v>2506-AC23</v>
      </c>
      <c r="C2" s="27" t="str">
        <f>Scoring!A3</f>
        <v>HUD</v>
      </c>
      <c r="D2" s="7">
        <f>Scoring!B9</f>
        <v>40151</v>
      </c>
      <c r="E2" s="7" t="str">
        <f>Scoring!D7</f>
        <v>Yes</v>
      </c>
      <c r="F2">
        <f>G2+H2+J2</f>
        <v>18</v>
      </c>
      <c r="G2">
        <f>SUM(K2:N2)</f>
        <v>10</v>
      </c>
      <c r="H2">
        <f>O2+U2+Z2+AE2</f>
        <v>3</v>
      </c>
      <c r="I2">
        <f>G2+H2</f>
        <v>13</v>
      </c>
      <c r="J2">
        <f>SUM(AO2:AR2)</f>
        <v>5</v>
      </c>
      <c r="K2">
        <f>'Topic 1 - Openness'!B3</f>
        <v>4</v>
      </c>
      <c r="L2">
        <f>'Topic 1 - Openness'!B4</f>
        <v>1</v>
      </c>
      <c r="M2">
        <f>'Topic 1 - Openness'!B5</f>
        <v>2</v>
      </c>
      <c r="N2">
        <f>'Topic 1 - Openness'!B6</f>
        <v>3</v>
      </c>
      <c r="O2">
        <f>'Topic 2 - Analysis'!B4</f>
        <v>1</v>
      </c>
      <c r="P2">
        <f>'Topic 2 - Analysis'!B5</f>
        <v>3</v>
      </c>
      <c r="Q2">
        <f>'Topic 2 - Analysis'!B6</f>
        <v>1</v>
      </c>
      <c r="R2">
        <f>'Topic 2 - Analysis'!B7</f>
        <v>1</v>
      </c>
      <c r="S2">
        <f>'Topic 2 - Analysis'!B8</f>
        <v>1</v>
      </c>
      <c r="T2">
        <f>'Topic 2 - Analysis'!B9</f>
        <v>1</v>
      </c>
      <c r="U2">
        <f>'Topic 2 - Analysis'!B10</f>
        <v>0</v>
      </c>
      <c r="V2">
        <f>'Topic 2 - Analysis'!B11</f>
        <v>1</v>
      </c>
      <c r="W2">
        <f>'Topic 2 - Analysis'!B12</f>
        <v>0</v>
      </c>
      <c r="X2">
        <f>'Topic 2 - Analysis'!B13</f>
        <v>0</v>
      </c>
      <c r="Y2">
        <f>'Topic 2 - Analysis'!B14</f>
        <v>0</v>
      </c>
      <c r="Z2">
        <f>'Topic 2 - Analysis'!B15</f>
        <v>1</v>
      </c>
      <c r="AA2">
        <f>'Topic 2 - Analysis'!B16</f>
        <v>3</v>
      </c>
      <c r="AB2">
        <f>'Topic 2 - Analysis'!B17</f>
        <v>1</v>
      </c>
      <c r="AC2">
        <f>'Topic 2 - Analysis'!B18</f>
        <v>1</v>
      </c>
      <c r="AD2">
        <f>'Topic 2 - Analysis'!B19</f>
        <v>0</v>
      </c>
      <c r="AE2">
        <f>'Topic 2 - Analysis'!B20</f>
        <v>1</v>
      </c>
      <c r="AF2">
        <f>'Topic 2 - Analysis'!B21</f>
        <v>2</v>
      </c>
      <c r="AG2">
        <f>'Topic 2 - Analysis'!B22</f>
        <v>2</v>
      </c>
      <c r="AH2">
        <f>'Topic 2 - Analysis'!B23</f>
        <v>0</v>
      </c>
      <c r="AI2">
        <f>'Topic 2 - Analysis'!B24</f>
        <v>0</v>
      </c>
      <c r="AJ2">
        <f>'Topic 2 - Analysis'!B25</f>
        <v>0</v>
      </c>
      <c r="AK2">
        <f>'Topic 2 - Analysis'!B26</f>
        <v>0</v>
      </c>
      <c r="AL2">
        <f>'Topic 2 - Analysis'!B27</f>
        <v>0</v>
      </c>
      <c r="AM2">
        <f>'Topic 2 - Analysis'!B28</f>
        <v>2</v>
      </c>
      <c r="AN2">
        <f>'Topic 2 - Analysis'!B29</f>
        <v>1</v>
      </c>
      <c r="AO2">
        <f>'Topic 3 - Use'!B3</f>
        <v>4</v>
      </c>
      <c r="AP2">
        <f>'Topic 3 - Use'!B4</f>
        <v>0</v>
      </c>
      <c r="AQ2">
        <f>'Topic 3 - Use'!B5</f>
        <v>0</v>
      </c>
      <c r="AR2">
        <f>'Topic 3 - Use'!B6</f>
        <v>1</v>
      </c>
    </row>
    <row r="3" spans="1:44">
      <c r="A3" s="26"/>
      <c r="B3" s="26"/>
      <c r="C3" s="27"/>
    </row>
    <row r="4" spans="1:44">
      <c r="A4" s="26"/>
      <c r="B4" s="26"/>
      <c r="C4" s="27"/>
    </row>
    <row r="5" spans="1:44">
      <c r="A5" s="26"/>
      <c r="B5" s="26"/>
      <c r="C5" s="27"/>
    </row>
    <row r="6" spans="1:44">
      <c r="A6" s="19"/>
      <c r="B6" s="19"/>
      <c r="C6" s="28"/>
    </row>
    <row r="7" spans="1:44">
      <c r="A7" s="26"/>
      <c r="B7" s="26"/>
      <c r="C7" s="27"/>
    </row>
    <row r="8" spans="1:44">
      <c r="A8" s="26"/>
      <c r="B8" s="26"/>
      <c r="C8" s="27"/>
    </row>
    <row r="9" spans="1:44">
      <c r="A9" s="26"/>
      <c r="B9" s="26"/>
      <c r="C9" s="27"/>
    </row>
    <row r="10" spans="1:44">
      <c r="A10" s="26"/>
      <c r="B10" s="26"/>
      <c r="C10" s="27"/>
    </row>
    <row r="11" spans="1:44">
      <c r="A11" s="19"/>
      <c r="B11" s="19"/>
      <c r="C11" s="28"/>
    </row>
    <row r="12" spans="1:44">
      <c r="A12" s="26"/>
      <c r="B12" s="26"/>
      <c r="C12" s="27"/>
    </row>
    <row r="13" spans="1:44">
      <c r="A13" s="26"/>
      <c r="B13" s="26"/>
      <c r="C13" s="27"/>
    </row>
    <row r="14" spans="1:44">
      <c r="A14" s="26"/>
      <c r="B14" s="26"/>
      <c r="C14" s="27"/>
    </row>
    <row r="15" spans="1:44">
      <c r="A15" s="26"/>
      <c r="B15" s="26"/>
      <c r="C15" s="27"/>
    </row>
    <row r="16" spans="1:44">
      <c r="A16" s="19"/>
      <c r="B16" s="19"/>
      <c r="C16" s="28"/>
    </row>
    <row r="17" spans="1:4">
      <c r="A17" s="26"/>
      <c r="B17" s="26"/>
      <c r="C17" s="27"/>
    </row>
    <row r="18" spans="1:4">
      <c r="A18" s="19"/>
      <c r="B18" s="19"/>
      <c r="C18" s="28"/>
      <c r="D18" s="29"/>
    </row>
  </sheetData>
  <phoneticPr fontId="2" type="noConversion"/>
  <pageMargins left="0.75" right="0.75" top="1" bottom="1" header="0.5" footer="0.5"/>
  <pageSetup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dimension ref="A1:IV6"/>
  <sheetViews>
    <sheetView workbookViewId="0">
      <selection sqref="A1:IV65536"/>
    </sheetView>
  </sheetViews>
  <sheetFormatPr defaultRowHeight="12.75"/>
  <cols>
    <col min="1" max="1" width="29.140625" style="3" customWidth="1"/>
    <col min="2" max="2" width="5.85546875" style="37" customWidth="1"/>
    <col min="3" max="3" width="9.28515625" style="37" customWidth="1"/>
    <col min="4" max="4" width="31.5703125" style="6" customWidth="1"/>
    <col min="5" max="256" width="9.140625" style="3"/>
  </cols>
  <sheetData>
    <row r="1" spans="1:4" ht="15.75">
      <c r="A1" s="54" t="s">
        <v>70</v>
      </c>
      <c r="B1" s="55"/>
      <c r="C1" s="55"/>
      <c r="D1" s="56"/>
    </row>
    <row r="2" spans="1:4">
      <c r="A2" s="30" t="s">
        <v>108</v>
      </c>
      <c r="B2" s="31" t="s">
        <v>0</v>
      </c>
      <c r="C2" s="31" t="s">
        <v>32</v>
      </c>
      <c r="D2" s="32" t="s">
        <v>4</v>
      </c>
    </row>
    <row r="3" spans="1:4" ht="114.75">
      <c r="A3" s="33" t="s">
        <v>106</v>
      </c>
      <c r="B3" s="34">
        <v>4</v>
      </c>
      <c r="C3" s="4">
        <v>1</v>
      </c>
      <c r="D3" s="35" t="s">
        <v>124</v>
      </c>
    </row>
    <row r="4" spans="1:4" ht="51">
      <c r="A4" s="33" t="s">
        <v>52</v>
      </c>
      <c r="B4" s="34">
        <v>1</v>
      </c>
      <c r="C4" s="4">
        <v>2</v>
      </c>
      <c r="D4" s="36" t="s">
        <v>125</v>
      </c>
    </row>
    <row r="5" spans="1:4" ht="63.75">
      <c r="A5" s="33" t="s">
        <v>53</v>
      </c>
      <c r="B5" s="34">
        <v>2</v>
      </c>
      <c r="C5" s="4">
        <v>3</v>
      </c>
      <c r="D5" s="36" t="s">
        <v>120</v>
      </c>
    </row>
    <row r="6" spans="1:4" ht="102">
      <c r="A6" s="33" t="s">
        <v>107</v>
      </c>
      <c r="B6" s="34">
        <v>3</v>
      </c>
      <c r="C6" s="4">
        <v>4</v>
      </c>
      <c r="D6" s="36" t="s">
        <v>126</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IV29"/>
  <sheetViews>
    <sheetView workbookViewId="0">
      <selection activeCell="G5" sqref="G5"/>
    </sheetView>
  </sheetViews>
  <sheetFormatPr defaultRowHeight="12.75"/>
  <cols>
    <col min="1" max="1" width="29" style="6" customWidth="1"/>
    <col min="2" max="2" width="7.140625" style="37" customWidth="1"/>
    <col min="3" max="3" width="9.28515625" style="3" customWidth="1"/>
    <col min="4" max="4" width="41.7109375" style="6" customWidth="1"/>
    <col min="5" max="256" width="9.140625" style="3"/>
  </cols>
  <sheetData>
    <row r="1" spans="1:256" ht="14.25" customHeight="1">
      <c r="A1" s="57" t="s">
        <v>71</v>
      </c>
      <c r="B1" s="58"/>
      <c r="C1" s="58"/>
      <c r="D1" s="59"/>
    </row>
    <row r="2" spans="1:256">
      <c r="A2" s="30" t="s">
        <v>109</v>
      </c>
      <c r="B2" s="31" t="s">
        <v>0</v>
      </c>
      <c r="C2" s="31" t="s">
        <v>32</v>
      </c>
      <c r="D2" s="32" t="s">
        <v>4</v>
      </c>
    </row>
    <row r="3" spans="1:256">
      <c r="A3" s="36"/>
      <c r="B3" s="38"/>
      <c r="C3" s="38"/>
      <c r="D3" s="39"/>
    </row>
    <row r="4" spans="1:256" ht="90">
      <c r="A4" s="40" t="s">
        <v>102</v>
      </c>
      <c r="B4" s="41">
        <f>ROUND(AVERAGE(B5:B9),0)</f>
        <v>1</v>
      </c>
      <c r="C4" s="42"/>
      <c r="D4" s="43"/>
    </row>
    <row r="5" spans="1:256" ht="60">
      <c r="A5" s="34" t="s">
        <v>17</v>
      </c>
      <c r="B5" s="4">
        <v>3</v>
      </c>
      <c r="C5" s="44" t="s">
        <v>72</v>
      </c>
      <c r="D5" s="36" t="s">
        <v>139</v>
      </c>
    </row>
    <row r="6" spans="1:256" ht="45">
      <c r="A6" s="34" t="s">
        <v>18</v>
      </c>
      <c r="B6" s="4">
        <v>1</v>
      </c>
      <c r="C6" s="44" t="s">
        <v>73</v>
      </c>
      <c r="D6" s="36" t="s">
        <v>122</v>
      </c>
    </row>
    <row r="7" spans="1:256" ht="242.25">
      <c r="A7" s="34" t="s">
        <v>19</v>
      </c>
      <c r="B7" s="4">
        <v>1</v>
      </c>
      <c r="C7" s="44" t="s">
        <v>74</v>
      </c>
      <c r="D7" s="36" t="s">
        <v>138</v>
      </c>
    </row>
    <row r="8" spans="1:256" ht="45">
      <c r="A8" s="34" t="s">
        <v>20</v>
      </c>
      <c r="B8" s="4">
        <v>1</v>
      </c>
      <c r="C8" s="44" t="s">
        <v>75</v>
      </c>
      <c r="D8" s="36" t="s">
        <v>137</v>
      </c>
    </row>
    <row r="9" spans="1:256" ht="60">
      <c r="A9" s="34" t="s">
        <v>38</v>
      </c>
      <c r="B9" s="4">
        <v>1</v>
      </c>
      <c r="C9" s="44" t="s">
        <v>76</v>
      </c>
      <c r="D9" s="36" t="s">
        <v>136</v>
      </c>
    </row>
    <row r="10" spans="1:256" ht="105">
      <c r="A10" s="40" t="s">
        <v>57</v>
      </c>
      <c r="B10" s="41">
        <f>ROUND(AVERAGE(B11:B14),0)</f>
        <v>0</v>
      </c>
      <c r="C10" s="42"/>
      <c r="D10" s="43"/>
    </row>
    <row r="11" spans="1:256" ht="45">
      <c r="A11" s="34" t="s">
        <v>21</v>
      </c>
      <c r="B11" s="4">
        <v>1</v>
      </c>
      <c r="C11" s="44" t="s">
        <v>77</v>
      </c>
      <c r="D11" s="36" t="s">
        <v>135</v>
      </c>
    </row>
    <row r="12" spans="1:256" ht="105">
      <c r="A12" s="34" t="s">
        <v>22</v>
      </c>
      <c r="B12" s="4">
        <v>0</v>
      </c>
      <c r="C12" s="44" t="s">
        <v>78</v>
      </c>
      <c r="D12" s="36" t="s">
        <v>115</v>
      </c>
    </row>
    <row r="13" spans="1:256" ht="45">
      <c r="A13" s="34" t="s">
        <v>20</v>
      </c>
      <c r="B13" s="4">
        <v>0</v>
      </c>
      <c r="C13" s="44" t="s">
        <v>79</v>
      </c>
      <c r="D13" s="36" t="s">
        <v>115</v>
      </c>
    </row>
    <row r="14" spans="1:256" ht="75">
      <c r="A14" s="34" t="s">
        <v>39</v>
      </c>
      <c r="B14" s="4">
        <v>0</v>
      </c>
      <c r="C14" s="44" t="s">
        <v>80</v>
      </c>
      <c r="D14" s="36" t="s">
        <v>115</v>
      </c>
    </row>
    <row r="15" spans="1:256" s="2" customFormat="1" ht="60">
      <c r="A15" s="40" t="s">
        <v>58</v>
      </c>
      <c r="B15" s="41">
        <f>ROUND(AVERAGE(B16:B19),0)</f>
        <v>1</v>
      </c>
      <c r="C15" s="42"/>
      <c r="D15" s="43"/>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row>
    <row r="16" spans="1:256" ht="89.25">
      <c r="A16" s="34" t="s">
        <v>46</v>
      </c>
      <c r="B16" s="4">
        <v>3</v>
      </c>
      <c r="C16" s="44" t="s">
        <v>81</v>
      </c>
      <c r="D16" s="36" t="s">
        <v>134</v>
      </c>
    </row>
    <row r="17" spans="1:4" ht="195">
      <c r="A17" s="34" t="s">
        <v>47</v>
      </c>
      <c r="B17" s="4">
        <v>1</v>
      </c>
      <c r="C17" s="44" t="s">
        <v>82</v>
      </c>
      <c r="D17" s="36" t="s">
        <v>121</v>
      </c>
    </row>
    <row r="18" spans="1:4" ht="63.75">
      <c r="A18" s="34" t="s">
        <v>23</v>
      </c>
      <c r="B18" s="4">
        <v>1</v>
      </c>
      <c r="C18" s="44" t="s">
        <v>83</v>
      </c>
      <c r="D18" s="36" t="s">
        <v>133</v>
      </c>
    </row>
    <row r="19" spans="1:4" ht="105">
      <c r="A19" s="34" t="s">
        <v>24</v>
      </c>
      <c r="B19" s="4">
        <v>0</v>
      </c>
      <c r="C19" s="44" t="s">
        <v>84</v>
      </c>
      <c r="D19" s="36" t="s">
        <v>115</v>
      </c>
    </row>
    <row r="20" spans="1:4" ht="45">
      <c r="A20" s="40" t="s">
        <v>59</v>
      </c>
      <c r="B20" s="41">
        <f>ROUND(AVERAGE(B21:B29),0)</f>
        <v>1</v>
      </c>
      <c r="C20" s="42"/>
      <c r="D20" s="43"/>
    </row>
    <row r="21" spans="1:4" ht="60">
      <c r="A21" s="34" t="s">
        <v>48</v>
      </c>
      <c r="B21" s="4">
        <v>2</v>
      </c>
      <c r="C21" s="44" t="s">
        <v>85</v>
      </c>
      <c r="D21" s="36" t="s">
        <v>132</v>
      </c>
    </row>
    <row r="22" spans="1:4" ht="60">
      <c r="A22" s="34" t="s">
        <v>25</v>
      </c>
      <c r="B22" s="4">
        <v>2</v>
      </c>
      <c r="C22" s="44" t="s">
        <v>86</v>
      </c>
      <c r="D22" s="36" t="s">
        <v>131</v>
      </c>
    </row>
    <row r="23" spans="1:4" ht="60">
      <c r="A23" s="34" t="s">
        <v>26</v>
      </c>
      <c r="B23" s="4">
        <v>0</v>
      </c>
      <c r="C23" s="44" t="s">
        <v>87</v>
      </c>
      <c r="D23" s="36" t="s">
        <v>115</v>
      </c>
    </row>
    <row r="24" spans="1:4" ht="90">
      <c r="A24" s="34" t="s">
        <v>27</v>
      </c>
      <c r="B24" s="4">
        <v>0</v>
      </c>
      <c r="C24" s="44" t="s">
        <v>88</v>
      </c>
      <c r="D24" s="36" t="s">
        <v>115</v>
      </c>
    </row>
    <row r="25" spans="1:4" ht="75">
      <c r="A25" s="34" t="s">
        <v>28</v>
      </c>
      <c r="B25" s="4">
        <v>0</v>
      </c>
      <c r="C25" s="44" t="s">
        <v>89</v>
      </c>
      <c r="D25" s="36" t="s">
        <v>115</v>
      </c>
    </row>
    <row r="26" spans="1:4" ht="45">
      <c r="A26" s="34" t="s">
        <v>49</v>
      </c>
      <c r="B26" s="4">
        <v>0</v>
      </c>
      <c r="C26" s="44" t="s">
        <v>90</v>
      </c>
      <c r="D26" s="36" t="s">
        <v>127</v>
      </c>
    </row>
    <row r="27" spans="1:4" ht="60">
      <c r="A27" s="34" t="s">
        <v>29</v>
      </c>
      <c r="B27" s="4">
        <v>0</v>
      </c>
      <c r="C27" s="44" t="s">
        <v>91</v>
      </c>
      <c r="D27" s="36" t="s">
        <v>128</v>
      </c>
    </row>
    <row r="28" spans="1:4" ht="89.25">
      <c r="A28" s="34" t="s">
        <v>30</v>
      </c>
      <c r="B28" s="4">
        <v>2</v>
      </c>
      <c r="C28" s="44" t="s">
        <v>92</v>
      </c>
      <c r="D28" s="36" t="s">
        <v>129</v>
      </c>
    </row>
    <row r="29" spans="1:4" ht="75">
      <c r="A29" s="34" t="s">
        <v>31</v>
      </c>
      <c r="B29" s="4">
        <v>1</v>
      </c>
      <c r="C29" s="44" t="s">
        <v>93</v>
      </c>
      <c r="D29" s="36" t="s">
        <v>130</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IV6"/>
  <sheetViews>
    <sheetView workbookViewId="0">
      <selection activeCell="F4" sqref="F4"/>
    </sheetView>
  </sheetViews>
  <sheetFormatPr defaultRowHeight="12.75"/>
  <cols>
    <col min="1" max="1" width="28.7109375" style="3" customWidth="1"/>
    <col min="2" max="2" width="5.85546875" style="3" customWidth="1"/>
    <col min="3" max="3" width="9.28515625" style="3" customWidth="1"/>
    <col min="4" max="4" width="40.28515625" style="6" customWidth="1"/>
    <col min="5" max="256" width="9.140625" style="3"/>
  </cols>
  <sheetData>
    <row r="1" spans="1:4" ht="15.75">
      <c r="A1" s="54" t="s">
        <v>62</v>
      </c>
      <c r="B1" s="55"/>
      <c r="C1" s="55"/>
      <c r="D1" s="56"/>
    </row>
    <row r="2" spans="1:4">
      <c r="A2" s="30" t="s">
        <v>109</v>
      </c>
      <c r="B2" s="31" t="s">
        <v>0</v>
      </c>
      <c r="C2" s="31" t="s">
        <v>32</v>
      </c>
      <c r="D2" s="32" t="s">
        <v>4</v>
      </c>
    </row>
    <row r="3" spans="1:4" ht="89.25">
      <c r="A3" s="33" t="s">
        <v>103</v>
      </c>
      <c r="B3" s="34">
        <v>4</v>
      </c>
      <c r="C3" s="4">
        <v>9</v>
      </c>
      <c r="D3" s="36" t="s">
        <v>116</v>
      </c>
    </row>
    <row r="4" spans="1:4" ht="60">
      <c r="A4" s="33" t="s">
        <v>64</v>
      </c>
      <c r="B4" s="34">
        <v>0</v>
      </c>
      <c r="C4" s="4">
        <v>10</v>
      </c>
      <c r="D4" s="36" t="s">
        <v>117</v>
      </c>
    </row>
    <row r="5" spans="1:4" ht="75">
      <c r="A5" s="33" t="s">
        <v>104</v>
      </c>
      <c r="B5" s="34">
        <v>0</v>
      </c>
      <c r="C5" s="4">
        <v>11</v>
      </c>
      <c r="D5" s="36" t="s">
        <v>118</v>
      </c>
    </row>
    <row r="6" spans="1:4" ht="90">
      <c r="A6" s="33" t="s">
        <v>105</v>
      </c>
      <c r="B6" s="34">
        <v>1</v>
      </c>
      <c r="C6" s="4">
        <v>12</v>
      </c>
      <c r="D6" s="36" t="s">
        <v>119</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2010-10-15T16:27:55Z</dcterms:created>
  <dcterms:modified xsi:type="dcterms:W3CDTF">2010-10-15T16:27:58Z</dcterms:modified>
</cp:coreProperties>
</file>