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<sst xmlns="http://schemas.openxmlformats.org/spreadsheetml/2006/main" count="192" uniqueCount="135">
  <si>
    <t>Score</t>
  </si>
  <si>
    <t>Rule summary:</t>
  </si>
  <si>
    <t>Comments</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</si>
  <si>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</si>
  <si>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</si>
  <si>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</si>
  <si>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</si>
  <si>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</si>
  <si>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</si>
  <si>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</si>
  <si>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</si>
  <si>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</si>
  <si>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</si>
  <si>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</si>
  <si>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</si>
  <si>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</si>
  <si>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</si>
  <si>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</si>
  <si>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</si>
  <si>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</si>
  <si>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</si>
  <si>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</si>
  <si>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</si>
  <si>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</si>
  <si>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</si>
  <si>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</si>
  <si>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</si>
  <si>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</si>
  <si>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</si>
  <si>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</si>
  <si>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</si>
  <si>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</si>
  <si>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</si>
  <si>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</si>
  <si>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</si>
  <si>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</si>
  <si>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</si>
  <si>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</si>
  <si>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</si>
  <si>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</si>
  <si>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</si>
  <si>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</si>
  <si>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</si>
  <si>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</si>
  <si>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</si>
  <si>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</si>
  <si>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</si>
  <si>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</si>
  <si>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</si>
  <si>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</si>
  <si>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</si>
  <si>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</si>
  <si>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</si>
  <si>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</si>
  <si>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</si>
  <si>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</si>
  <si>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</si>
  <si>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</si>
  <si>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</si>
  <si>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</si>
  <si>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</si>
  <si>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</si>
  <si>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</si>
  <si>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</si>
  <si>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</si>
  <si>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</si>
  <si>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</si>
  <si>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</si>
  <si>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</si>
  <si>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</si>
  <si>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</si>
  <si>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</si>
  <si>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</si>
  <si>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</si>
  <si>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</si>
  <si>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</si>
  <si>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</si>
  <si>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</si>
  <si>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</si>
  <si>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</si>
  <si>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</si>
  <si>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</si>
  <si>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</si>
  <si>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</si>
  <si>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</si>
  <si>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</si>
  <si>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</si>
  <si>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</si>
  <si>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</si>
  <si>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</si>
  <si>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</si>
  <si>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</si>
  <si>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</si>
  <si>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</si>
  <si>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</si>
  <si>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Department of Transportation</t>
  </si>
  <si>
    <t>Flightcrew Member Duty and Rest Requirements</t>
  </si>
  <si>
    <t>2120-AJ58</t>
  </si>
  <si>
    <t>Yes</t>
  </si>
  <si>
    <t>Proposed Rule</t>
  </si>
  <si>
    <t>Reduction in fatalities, injuries, and property damage due to a reduction in fatigue-related aviation accidents.</t>
  </si>
  <si>
    <t>These alternatives involve small deviations from the basic regulation.</t>
  </si>
  <si>
    <t>No. It assumes all alternatives would be equally effective and only evaluates costs.</t>
  </si>
  <si>
    <t>Net benefits could be calculated from the benefit and cost information. However, benefits were assumed to be identical for all alternatives.</t>
  </si>
  <si>
    <t>The number of accidents and dollar value of avoided accident costs are quantified. How the accident costs are divided between fatalities, injuries, and property damage is not clear.</t>
  </si>
  <si>
    <t>Simulations estimate a range of possible future accidents and accident-related costs. They are run using data on fatigue-related accidents and all accidents.  High, low, and "best" estimates are presented. The analysis also presents alternative benefit figures using alternative values of a statistical life. However, this uncertainty analysis is not documented very well, so it is hard to assess its quality.</t>
  </si>
  <si>
    <t xml:space="preserve">Some of the benefit simulations can be interpreted as acknowledging uncertainty about the size of the problem. </t>
  </si>
  <si>
    <t>No explanation of why airlines or crews take fatigue-related risks, given airlines' liability and crews' direct exposure to danger. Thus, it is not clear whether this is a systemic problem or the result of a few "bad actors."</t>
  </si>
  <si>
    <t>A few acknowledgements of some cost uncertainties. No formal analysis or alternative estimates that reflect cost uncertainty.</t>
  </si>
  <si>
    <t>Cost-effectiveness is not explicitly addressed. Effectiveness of alternatives is assumed to be identical, so higher-cost alternatives are automatically less cost-effective.</t>
  </si>
  <si>
    <t>Airlines are assumed to bear all costs. Some costs are calculated separately for different industry segments (commercial passenger, large cargo, etc.). The analysis offers some qualitative reasons the regulation may disproportionately affect small entities, but asserts that no alternatives would accomplish the goals of the regulation. No discussion of how costs might be passed through to consumers or shifted to workers.</t>
  </si>
  <si>
    <t xml:space="preserve">Several literature reviews on fatigue are cited in the RIA. The Federal Register notice cites more studies and says a complete bibliography is in the docket. The analysis presents simulation results, but it is not clear how the simulations were done or whether their assumptions are reasonable. Provisions of the proposed regulation were "scored" for their ability to prevent accidents, but the scoring method is a black box with no citation to explanations. </t>
  </si>
  <si>
    <t>Keyword and RIN searches on regulations.gov turn up the Federal Register notice. It is misfiled under "rules" rather than "proposed rules." The Federal Register notice says the RIA is in the docket, and it is.  A link to the notice is also 4 clicks from the DOT home page (select "Federal Aviation Administration," then "rulemaking," then "recently published rulemaking documents."</t>
  </si>
  <si>
    <t>The exposition, while generally good, seemed jargony at times and was overlong in dealing with anecdotes. Analysis offers a straightforward explanation of how costs were estimated. Accident calculations are explained, but a little hard to follow.  More technical statistical analyses (but not explanations of simulations) are relegated to appendices so the lay reader doesn't have to struggle through them.</t>
  </si>
  <si>
    <t>Instead of empirical analysis, the regulation is "scored," according to scoring systems DOT claims are widely-recognized, to estimate the % of accidents it would have prevented. International standards are mentioned in the Federal Register notice, but no analysis of their effects is presented.</t>
  </si>
  <si>
    <t>Evidence is cited that fatigue impairs performance, and anecdotal evidence shows that fatigue has caused some accidents. Analysis recites accounts of accidents in which officials determined fatigue was a cause. Analysis compares accident rates in first ten hours of crew duty with higher rates beyond tenth hour. It also shows there is a higher accident rate between midnight and 4:00 am. But since there was no coherent theory explaining airlines' and crews' decisions, there was no behavioral theory to test.</t>
  </si>
  <si>
    <t>The analysis considers several more restrictive scenarios. The Federal Register notice mentions several other suggestions from interest groups, but they are not analyzed.</t>
  </si>
  <si>
    <t>National Transportation Safety Board collects data on crashes, but the agency goes forward on the basis that crashes will occur at the same rate as before which, if wrong, would make it very hard to measure the number of crashes that didn't happen because of the rule. Based on historical data, the analysis projects the number of fatigue-related accidents that could be expected during the next 20 years.  This implicitly assumes the next 20 years will repeat historical experience in the absence of the regulation. Simulations are run to estimate a range of possible accidents and accident-related costs.</t>
  </si>
  <si>
    <t>The RIA incorporates evidence provided by airlines, which would indicate a reasonably comprehensive list of costs.   Analysis identifies four types of costs: flight operations, scheduling reliability, fatigue training, and cost of rest facilities. The last includes forgone passenger revenue from seats used as rest facilities.</t>
  </si>
  <si>
    <t>The cost analysis reflects scheduling changes airlines would make in response to the regulation. No discussion of costs passed through to consumers.  This may be especially important if the costs are passed through to consumers, reducing air travel and potentially prompting some passengers to substitute auto for air travel.</t>
  </si>
  <si>
    <t>Regulation appears motivated primarily by the findings of a review committee established to make recommendations for this regulation. These were likely influenced by the research on fatigue and performance mentioned in the RIA. The regulatory review section of the Federal Register notice considers some more stringent alternatives that are more expensive but simply assumed to be just as effective. Not clear if these were seriously considered or added on after the decisions had been made.</t>
  </si>
  <si>
    <t>Net benefits (actually negative) could be calculated for the chosen alternative, though the figure is not explicitly given. Costs were calculated for some marginal alternatives that were assumed to be equally effective; it is not clear how reliable any resulting net benefit figures would be. Little or no evidence that net benefits were a serious consideration.</t>
  </si>
  <si>
    <t>No measures or goals established. National Transportation Safety Board will continue to track fatigue-related accidents, but this is distinct from tracking the outcome of the rule. The FAA makes no provision for that.</t>
  </si>
  <si>
    <t>Airlines must report some data to ensure they are complying with the regulation, but the Federal Register notice makes no explicit provision to gather data to evaluate the regulation's effects. Future accident data could be used to measure effects.</t>
  </si>
  <si>
    <t>Costs appear to be incremental. They are calculated for the chosen alternative and several other tweaks. For some reason, the calculations are in the regulatory analysis section of the Federal Register notice but not in the RIA.</t>
  </si>
  <si>
    <t>No theory explains airlines' or crews' choices. Both are (apparently) making bad decisions for unexplained reasons. Does scheduling of takeoff/landing slots play any role here, and if so do other regulations affect that?</t>
  </si>
  <si>
    <t>RIA Separate?</t>
  </si>
  <si>
    <t>See Topic 1 Tab</t>
  </si>
  <si>
    <t>See Topic 3 Tab</t>
  </si>
  <si>
    <t>See Topic 2 Tab</t>
  </si>
  <si>
    <t>No significant analysis of benefit incidence. The analysis mentions that the regulations might result in a transfer from airlines to flight crews, because crews will get more rest. Not clear if this will happen or if other contract terms will adjust to cancel out this benefit to crews.</t>
  </si>
  <si>
    <t>Fatigue causes accidents, so adoption of regulations intended to prevent fatigue will reduce accidents. The regulation attempts to impose monitoring and training requirements on carriers and crew to control crew behavior (eg, staying up late the night before a flight). The scoring system that assesses the regulation's effectiveness in preventing accidents is a black box, so it is unclear whether that system is based on coherent theories that take human behavior into account. An important causality issue is unaddressed: Fatigued pilots were found to be more likely to be involved in accidents but is it not at least plausible that pilots who are predisposed to fly when fatigued are also less diligent in general?</t>
  </si>
  <si>
    <t xml:space="preserve">No relevant discussion.  Analysis stops at how airlines and flight crews are affected. In addition to cost pass-through to consumers, there may be effects on competition. Larger airlines may have different costs than smaller airlines, and if larger airlines (which have more scheduling flexibility) benefit, there could be unanticipated costs from reducing competition. </t>
  </si>
  <si>
    <t>Six airlines furnished confidential data on flight crew scheduling to assist in modeling costs. Accident data used to estimate benefits apparently come from federal sources. Explicit source documents rarely indicated for data. Many recitations of National Transportation Safety Board findings that ultimately reflect the board's judgment, so they would be hard to test.</t>
  </si>
  <si>
    <t>The FAA is proposing to amend its existing flight, duty and rest regulations applicable to certificate holders and their flightcrew members. The proposal recognizes the growing similarities between the types of operations and the universality of factors that lead to fatigue in most individuals. Fatigue threatens aviation safety because it increases the risk of pilot error that could lead to an accident. The new requirements, if adopted, would eliminate the current distinctions between domestic, flag and supplemental operations. The proposal provides different requirements based on the time of day, whether an individual is acclimated to a new time zone, and the likelihood of being able to sleep under different circumstances.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</si>
</sst>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Fill="1" applyBorder="1" applyAlignment="1">
      <alignment/>
    </xf>
    <xf numFmtId="0" fontId="0" fillId="0" borderId="0" xfId="0" applyFont="1" applyBorder="1" applyAlignment="1">
      <alignment/>
    </xf>
    <xf numFmtId="0" fontId="1" fillId="33" borderId="0" xfId="0" applyFont="1" applyFill="1" applyBorder="1" applyAlignment="1">
      <alignment horizontal="left" wrapText="1"/>
    </xf>
    <xf numFmtId="0" fontId="5" fillId="33"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wrapText="1"/>
    </xf>
    <xf numFmtId="0" fontId="0" fillId="33" borderId="0" xfId="0" applyFont="1" applyFill="1" applyBorder="1" applyAlignment="1">
      <alignment/>
    </xf>
    <xf numFmtId="0" fontId="1" fillId="33"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0" fillId="33" borderId="0" xfId="0" applyFont="1" applyFill="1" applyBorder="1" applyAlignment="1">
      <alignment horizontal="left"/>
    </xf>
    <xf numFmtId="0" fontId="1" fillId="33" borderId="0" xfId="0" applyFont="1" applyFill="1" applyBorder="1" applyAlignment="1">
      <alignment/>
    </xf>
    <xf numFmtId="0" fontId="1" fillId="33"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1" fillId="33" borderId="10" xfId="0" applyFont="1" applyFill="1" applyBorder="1" applyAlignment="1">
      <alignment/>
    </xf>
    <xf numFmtId="0" fontId="1" fillId="33" borderId="10" xfId="0" applyFont="1" applyFill="1" applyBorder="1" applyAlignment="1">
      <alignment horizontal="left"/>
    </xf>
    <xf numFmtId="0" fontId="1" fillId="33"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0" fontId="0" fillId="0" borderId="10" xfId="0" applyFont="1" applyBorder="1" applyAlignment="1">
      <alignment wrapText="1"/>
    </xf>
    <xf numFmtId="0" fontId="0" fillId="0" borderId="0" xfId="0" applyFont="1" applyAlignment="1">
      <alignment horizontal="left"/>
    </xf>
    <xf numFmtId="0" fontId="1" fillId="34" borderId="10" xfId="0" applyFont="1" applyFill="1" applyBorder="1" applyAlignment="1">
      <alignment horizontal="left"/>
    </xf>
    <xf numFmtId="0" fontId="1" fillId="34" borderId="10" xfId="0" applyFont="1" applyFill="1" applyBorder="1" applyAlignment="1">
      <alignment wrapText="1"/>
    </xf>
    <xf numFmtId="0" fontId="7"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0" fillId="0" borderId="10" xfId="54" applyNumberFormat="1" applyFont="1" applyBorder="1" applyAlignment="1" applyProtection="1">
      <alignment vertical="distributed" wrapText="1"/>
      <protection/>
    </xf>
    <xf numFmtId="0" fontId="0" fillId="0" borderId="0" xfId="0" applyAlignment="1">
      <alignment/>
    </xf>
    <xf numFmtId="0" fontId="0" fillId="33" borderId="0" xfId="0" applyFont="1" applyFill="1" applyBorder="1" applyAlignment="1">
      <alignment horizontal="left"/>
    </xf>
    <xf numFmtId="0" fontId="5" fillId="0" borderId="0" xfId="0" applyFont="1" applyBorder="1" applyAlignment="1">
      <alignment horizontal="center" wrapText="1"/>
    </xf>
    <xf numFmtId="0" fontId="0" fillId="0" borderId="0" xfId="0" applyFont="1" applyBorder="1" applyAlignment="1">
      <alignment horizontal="left" wrapText="1"/>
    </xf>
    <xf numFmtId="0" fontId="1" fillId="33" borderId="0" xfId="0" applyFont="1" applyFill="1" applyBorder="1" applyAlignment="1">
      <alignment horizontal="left" wrapText="1"/>
    </xf>
    <xf numFmtId="0" fontId="0" fillId="0" borderId="0" xfId="0" applyFont="1" applyBorder="1" applyAlignment="1">
      <alignment horizontal="left" vertical="top" wrapText="1"/>
    </xf>
    <xf numFmtId="0" fontId="0" fillId="33" borderId="0" xfId="0" applyFont="1" applyFill="1" applyBorder="1" applyAlignment="1">
      <alignment horizontal="left" wrapText="1"/>
    </xf>
    <xf numFmtId="14" fontId="0" fillId="0" borderId="0" xfId="0" applyNumberFormat="1" applyFont="1" applyBorder="1" applyAlignment="1">
      <alignment horizontal="left" wrapText="1"/>
    </xf>
    <xf numFmtId="0" fontId="6"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1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I11" sqref="I11"/>
    </sheetView>
  </sheetViews>
  <sheetFormatPr defaultColWidth="9.140625" defaultRowHeight="12.75"/>
  <cols>
    <col min="1" max="1" width="62.57421875" style="19" customWidth="1"/>
    <col min="2" max="2" width="7.7109375" style="8" customWidth="1"/>
    <col min="3" max="4" width="9.140625" style="8" customWidth="1"/>
    <col min="5" max="5" width="9.140625" style="7" customWidth="1"/>
    <col min="6" max="16384" width="9.140625" style="8" customWidth="1"/>
  </cols>
  <sheetData>
    <row r="1" spans="1:4" ht="12.75">
      <c r="A1" s="48" t="s">
        <v>93</v>
      </c>
      <c r="B1" s="48"/>
      <c r="C1" s="48"/>
      <c r="D1" s="48"/>
    </row>
    <row r="2" spans="1:4" ht="12.75">
      <c r="A2" s="9" t="s">
        <v>24</v>
      </c>
      <c r="B2" s="10"/>
      <c r="C2" s="10"/>
      <c r="D2" s="10"/>
    </row>
    <row r="3" spans="1:4" ht="12.75">
      <c r="A3" s="11" t="s">
        <v>95</v>
      </c>
      <c r="B3" s="12"/>
      <c r="C3" s="12"/>
      <c r="D3" s="12"/>
    </row>
    <row r="4" spans="1:4" ht="12.75">
      <c r="A4" s="9" t="s">
        <v>20</v>
      </c>
      <c r="B4" s="10"/>
      <c r="C4" s="10"/>
      <c r="D4" s="10"/>
    </row>
    <row r="5" spans="1:4" ht="12.75">
      <c r="A5" s="49" t="s">
        <v>96</v>
      </c>
      <c r="B5" s="49"/>
      <c r="C5" s="49"/>
      <c r="D5" s="49"/>
    </row>
    <row r="6" spans="1:4" ht="12.75">
      <c r="A6" s="50" t="s">
        <v>21</v>
      </c>
      <c r="B6" s="50"/>
      <c r="C6" s="50"/>
      <c r="D6" s="50"/>
    </row>
    <row r="7" spans="1:4" ht="12.75">
      <c r="A7" s="13" t="s">
        <v>97</v>
      </c>
      <c r="B7" s="47" t="s">
        <v>126</v>
      </c>
      <c r="C7" s="47" t="s">
        <v>30</v>
      </c>
      <c r="D7" s="13" t="s">
        <v>98</v>
      </c>
    </row>
    <row r="8" spans="1:4" ht="12.75">
      <c r="A8" s="9" t="s">
        <v>22</v>
      </c>
      <c r="B8" s="50" t="s">
        <v>23</v>
      </c>
      <c r="C8" s="50"/>
      <c r="D8" s="50"/>
    </row>
    <row r="9" spans="1:4" ht="12.75">
      <c r="A9" s="13" t="s">
        <v>99</v>
      </c>
      <c r="B9" s="53">
        <v>40435</v>
      </c>
      <c r="C9" s="49"/>
      <c r="D9" s="49"/>
    </row>
    <row r="10" spans="1:4" ht="12.75">
      <c r="A10" s="14" t="s">
        <v>1</v>
      </c>
      <c r="B10" s="15"/>
      <c r="C10" s="15"/>
      <c r="D10" s="15"/>
    </row>
    <row r="11" spans="1:4" ht="12.75">
      <c r="A11" s="51" t="s">
        <v>134</v>
      </c>
      <c r="B11" s="51"/>
      <c r="C11" s="51"/>
      <c r="D11" s="51"/>
    </row>
    <row r="12" spans="1:4" ht="12.75">
      <c r="A12" s="51"/>
      <c r="B12" s="51"/>
      <c r="C12" s="51"/>
      <c r="D12" s="51"/>
    </row>
    <row r="13" spans="1:4" ht="12.75">
      <c r="A13" s="51"/>
      <c r="B13" s="51"/>
      <c r="C13" s="51"/>
      <c r="D13" s="51"/>
    </row>
    <row r="14" spans="1:4" ht="67.5" customHeight="1">
      <c r="A14" s="51"/>
      <c r="B14" s="51"/>
      <c r="C14" s="51"/>
      <c r="D14" s="51"/>
    </row>
    <row r="15" spans="1:5" s="18" customFormat="1" ht="12.75">
      <c r="A15" s="14" t="s">
        <v>36</v>
      </c>
      <c r="B15" s="16" t="s">
        <v>0</v>
      </c>
      <c r="C15" s="16" t="s">
        <v>2</v>
      </c>
      <c r="D15" s="16"/>
      <c r="E15" s="17"/>
    </row>
    <row r="16" spans="1:4" ht="25.5">
      <c r="A16" s="19" t="s">
        <v>37</v>
      </c>
      <c r="B16" s="4">
        <f>'Topic 1 - Openness'!B3</f>
        <v>4</v>
      </c>
      <c r="C16" s="46" t="s">
        <v>127</v>
      </c>
      <c r="D16" s="46"/>
    </row>
    <row r="17" spans="1:4" ht="12.75">
      <c r="A17" s="19" t="s">
        <v>38</v>
      </c>
      <c r="B17" s="4">
        <f>'Topic 1 - Openness'!B4</f>
        <v>2</v>
      </c>
      <c r="C17" s="46" t="s">
        <v>127</v>
      </c>
      <c r="D17" s="46"/>
    </row>
    <row r="18" spans="1:4" ht="12.75">
      <c r="A18" s="19" t="s">
        <v>39</v>
      </c>
      <c r="B18" s="4">
        <f>'Topic 1 - Openness'!B5</f>
        <v>2</v>
      </c>
      <c r="C18" s="46" t="s">
        <v>127</v>
      </c>
      <c r="D18" s="46"/>
    </row>
    <row r="19" spans="1:4" ht="31.5" customHeight="1">
      <c r="A19" s="19" t="s">
        <v>40</v>
      </c>
      <c r="B19" s="4">
        <f>'Topic 1 - Openness'!B6</f>
        <v>4</v>
      </c>
      <c r="C19" s="46" t="s">
        <v>127</v>
      </c>
      <c r="D19" s="46"/>
    </row>
    <row r="20" spans="1:4" ht="12.75">
      <c r="A20" s="52" t="s">
        <v>46</v>
      </c>
      <c r="B20" s="47">
        <f>B16+B17+B18+B19</f>
        <v>12</v>
      </c>
      <c r="C20" s="20"/>
      <c r="D20" s="20"/>
    </row>
    <row r="21" spans="1:4" ht="12.75">
      <c r="A21" s="52"/>
      <c r="B21" s="47"/>
      <c r="C21" s="20"/>
      <c r="D21" s="20"/>
    </row>
    <row r="22" spans="1:4" ht="12.75">
      <c r="A22" s="13"/>
      <c r="B22" s="4"/>
      <c r="C22" s="4"/>
      <c r="D22" s="4"/>
    </row>
    <row r="23" spans="1:5" s="18" customFormat="1" ht="12.75">
      <c r="A23" s="14" t="s">
        <v>41</v>
      </c>
      <c r="B23" s="16" t="s">
        <v>0</v>
      </c>
      <c r="C23" s="16" t="s">
        <v>2</v>
      </c>
      <c r="D23" s="16"/>
      <c r="E23" s="17"/>
    </row>
    <row r="24" spans="1:4" ht="25.5">
      <c r="A24" s="19" t="s">
        <v>42</v>
      </c>
      <c r="B24" s="4">
        <f>'Topic 2 - Analysis'!B4</f>
        <v>3</v>
      </c>
      <c r="C24" s="46" t="s">
        <v>129</v>
      </c>
      <c r="D24" s="46"/>
    </row>
    <row r="25" spans="1:4" ht="38.25">
      <c r="A25" s="19" t="s">
        <v>43</v>
      </c>
      <c r="B25" s="4">
        <f>'Topic 2 - Analysis'!B10</f>
        <v>1</v>
      </c>
      <c r="C25" s="46" t="s">
        <v>129</v>
      </c>
      <c r="D25" s="46"/>
    </row>
    <row r="26" spans="1:4" ht="25.5">
      <c r="A26" s="19" t="s">
        <v>44</v>
      </c>
      <c r="B26" s="4">
        <f>'Topic 2 - Analysis'!B15</f>
        <v>3</v>
      </c>
      <c r="C26" s="46" t="s">
        <v>129</v>
      </c>
      <c r="D26" s="46"/>
    </row>
    <row r="27" spans="1:4" ht="12.75">
      <c r="A27" s="19" t="s">
        <v>45</v>
      </c>
      <c r="B27" s="4">
        <f>'Topic 2 - Analysis'!B20</f>
        <v>2</v>
      </c>
      <c r="C27" s="46" t="s">
        <v>129</v>
      </c>
      <c r="D27" s="46"/>
    </row>
    <row r="28" spans="1:4" ht="12.75">
      <c r="A28" s="52" t="s">
        <v>47</v>
      </c>
      <c r="B28" s="47">
        <f>B24+B25+B26+B27</f>
        <v>9</v>
      </c>
      <c r="C28" s="20"/>
      <c r="D28" s="20"/>
    </row>
    <row r="29" spans="1:4" ht="12.75">
      <c r="A29" s="52"/>
      <c r="B29" s="47"/>
      <c r="C29" s="20"/>
      <c r="D29" s="20"/>
    </row>
    <row r="30" spans="1:4" ht="12.75">
      <c r="A30" s="13"/>
      <c r="B30" s="4"/>
      <c r="C30" s="4"/>
      <c r="D30" s="4"/>
    </row>
    <row r="31" spans="1:5" s="18" customFormat="1" ht="12.75">
      <c r="A31" s="14" t="s">
        <v>48</v>
      </c>
      <c r="B31" s="16" t="s">
        <v>0</v>
      </c>
      <c r="C31" s="16" t="s">
        <v>2</v>
      </c>
      <c r="D31" s="16"/>
      <c r="E31" s="17"/>
    </row>
    <row r="32" spans="1:4" ht="25.5">
      <c r="A32" s="19" t="s">
        <v>49</v>
      </c>
      <c r="B32" s="4">
        <f>'Topic 3 - Use'!B3</f>
        <v>2</v>
      </c>
      <c r="C32" s="46" t="s">
        <v>128</v>
      </c>
      <c r="D32" s="46"/>
    </row>
    <row r="33" spans="1:4" s="7" customFormat="1" ht="25.5">
      <c r="A33" s="19" t="s">
        <v>50</v>
      </c>
      <c r="B33" s="4">
        <f>'Topic 3 - Use'!B4</f>
        <v>1</v>
      </c>
      <c r="C33" s="46" t="s">
        <v>128</v>
      </c>
      <c r="D33" s="46"/>
    </row>
    <row r="34" spans="1:4" s="7" customFormat="1" ht="25.5">
      <c r="A34" s="19" t="s">
        <v>51</v>
      </c>
      <c r="B34" s="4">
        <f>'Topic 3 - Use'!B5</f>
        <v>1</v>
      </c>
      <c r="C34" s="46" t="s">
        <v>128</v>
      </c>
      <c r="D34" s="46"/>
    </row>
    <row r="35" spans="1:4" s="7" customFormat="1" ht="38.25">
      <c r="A35" s="19" t="s">
        <v>52</v>
      </c>
      <c r="B35" s="4">
        <f>'Topic 3 - Use'!B6</f>
        <v>1</v>
      </c>
      <c r="C35" s="46" t="s">
        <v>128</v>
      </c>
      <c r="D35" s="46"/>
    </row>
    <row r="36" spans="1:4" s="7" customFormat="1" ht="15.75" customHeight="1">
      <c r="A36" s="52" t="s">
        <v>53</v>
      </c>
      <c r="B36" s="47">
        <f>B32+B33+B34+B35</f>
        <v>5</v>
      </c>
      <c r="C36" s="20"/>
      <c r="D36" s="20"/>
    </row>
    <row r="37" spans="1:4" s="7" customFormat="1" ht="12.75">
      <c r="A37" s="52"/>
      <c r="B37" s="47"/>
      <c r="C37" s="20"/>
      <c r="D37" s="20"/>
    </row>
    <row r="39" spans="1:4" s="7" customFormat="1" ht="12.75">
      <c r="A39" s="14" t="s">
        <v>94</v>
      </c>
      <c r="B39" s="21">
        <f>SUM(B20,B28,B36)</f>
        <v>26</v>
      </c>
      <c r="C39" s="22"/>
      <c r="D39" s="22"/>
    </row>
  </sheetData>
  <sheetProtection/>
  <mergeCells count="25">
    <mergeCell ref="A28:A29"/>
    <mergeCell ref="C26:D26"/>
    <mergeCell ref="A36:A37"/>
    <mergeCell ref="B36:B37"/>
    <mergeCell ref="B28:B29"/>
    <mergeCell ref="C17:D17"/>
    <mergeCell ref="C18:D18"/>
    <mergeCell ref="C19:D19"/>
    <mergeCell ref="C35:D35"/>
    <mergeCell ref="C33:D33"/>
    <mergeCell ref="A1:D1"/>
    <mergeCell ref="A5:D5"/>
    <mergeCell ref="A6:D6"/>
    <mergeCell ref="B8:D8"/>
    <mergeCell ref="A11:D14"/>
    <mergeCell ref="A20:A21"/>
    <mergeCell ref="B7:C7"/>
    <mergeCell ref="B9:D9"/>
    <mergeCell ref="C34:D34"/>
    <mergeCell ref="B20:B21"/>
    <mergeCell ref="C16:D16"/>
    <mergeCell ref="C24:D24"/>
    <mergeCell ref="C27:D27"/>
    <mergeCell ref="C32:D32"/>
    <mergeCell ref="C25:D25"/>
  </mergeCells>
  <printOptions/>
  <pageMargins left="0.75" right="0.75" top="1" bottom="1" header="0.5" footer="0.5"/>
  <pageSetup horizontalDpi="600" verticalDpi="600" orientation="portrait"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
    </sheetView>
  </sheetViews>
  <sheetFormatPr defaultColWidth="9.140625" defaultRowHeight="12.75"/>
  <cols>
    <col min="1" max="1" width="10.57421875" style="0" customWidth="1"/>
    <col min="4" max="4" width="9.140625" style="0" customWidth="1"/>
    <col min="5" max="5" width="13.8515625" style="0" customWidth="1"/>
    <col min="6" max="6" width="9.140625" style="0" customWidth="1"/>
    <col min="7" max="7" width="13.421875" style="0" customWidth="1"/>
    <col min="8" max="9" width="14.00390625" style="0" customWidth="1"/>
    <col min="10" max="10" width="11.7109375" style="0" customWidth="1"/>
    <col min="11" max="17" width="9.140625" style="0" customWidth="1"/>
  </cols>
  <sheetData>
    <row r="1" spans="1:44" ht="13.5" thickBot="1">
      <c r="A1" s="18" t="s">
        <v>27</v>
      </c>
      <c r="B1" s="18" t="s">
        <v>21</v>
      </c>
      <c r="C1" s="18" t="s">
        <v>28</v>
      </c>
      <c r="D1" s="1" t="s">
        <v>29</v>
      </c>
      <c r="E1" s="1" t="s">
        <v>31</v>
      </c>
      <c r="F1" s="1" t="s">
        <v>54</v>
      </c>
      <c r="G1" s="1" t="s">
        <v>36</v>
      </c>
      <c r="H1" s="1" t="s">
        <v>41</v>
      </c>
      <c r="I1" s="1" t="s">
        <v>55</v>
      </c>
      <c r="J1" s="1" t="s">
        <v>48</v>
      </c>
      <c r="K1" s="1">
        <v>1</v>
      </c>
      <c r="L1" s="1">
        <v>2</v>
      </c>
      <c r="M1" s="1">
        <v>3</v>
      </c>
      <c r="N1" s="1">
        <v>4</v>
      </c>
      <c r="O1" s="1" t="s">
        <v>78</v>
      </c>
      <c r="P1" s="1" t="s">
        <v>56</v>
      </c>
      <c r="Q1" s="1" t="s">
        <v>57</v>
      </c>
      <c r="R1" s="1" t="s">
        <v>58</v>
      </c>
      <c r="S1" s="1" t="s">
        <v>59</v>
      </c>
      <c r="T1" s="1" t="s">
        <v>60</v>
      </c>
      <c r="U1" s="1" t="s">
        <v>79</v>
      </c>
      <c r="V1" s="1" t="s">
        <v>61</v>
      </c>
      <c r="W1" s="1" t="s">
        <v>62</v>
      </c>
      <c r="X1" s="1" t="s">
        <v>63</v>
      </c>
      <c r="Y1" s="1" t="s">
        <v>64</v>
      </c>
      <c r="Z1" s="1" t="s">
        <v>80</v>
      </c>
      <c r="AA1" s="1" t="s">
        <v>65</v>
      </c>
      <c r="AB1" s="1" t="s">
        <v>66</v>
      </c>
      <c r="AC1" s="1" t="s">
        <v>67</v>
      </c>
      <c r="AD1" s="1" t="s">
        <v>68</v>
      </c>
      <c r="AE1" s="1" t="s">
        <v>81</v>
      </c>
      <c r="AF1" s="23" t="s">
        <v>69</v>
      </c>
      <c r="AG1" s="23" t="s">
        <v>70</v>
      </c>
      <c r="AH1" s="23" t="s">
        <v>71</v>
      </c>
      <c r="AI1" s="23" t="s">
        <v>72</v>
      </c>
      <c r="AJ1" s="23" t="s">
        <v>73</v>
      </c>
      <c r="AK1" s="23" t="s">
        <v>74</v>
      </c>
      <c r="AL1" s="23" t="s">
        <v>75</v>
      </c>
      <c r="AM1" s="23" t="s">
        <v>76</v>
      </c>
      <c r="AN1" s="24" t="s">
        <v>77</v>
      </c>
      <c r="AO1" s="25" t="s">
        <v>82</v>
      </c>
      <c r="AP1" s="25" t="s">
        <v>83</v>
      </c>
      <c r="AQ1" s="25" t="s">
        <v>84</v>
      </c>
      <c r="AR1" s="25" t="s">
        <v>85</v>
      </c>
    </row>
    <row r="2" spans="1:44" ht="12.75">
      <c r="A2" s="26" t="str">
        <f>Scoring!A5</f>
        <v>Flightcrew Member Duty and Rest Requirements</v>
      </c>
      <c r="B2" s="26" t="str">
        <f>Scoring!A7</f>
        <v>2120-AJ58</v>
      </c>
      <c r="C2" s="27" t="str">
        <f>Scoring!A3</f>
        <v>Department of Transportation</v>
      </c>
      <c r="D2" s="6">
        <f>Scoring!B9</f>
        <v>40435</v>
      </c>
      <c r="E2" s="6" t="str">
        <f>Scoring!D7</f>
        <v>Yes</v>
      </c>
      <c r="F2">
        <f>G2+H2+J2</f>
        <v>26</v>
      </c>
      <c r="G2">
        <f>SUM(K2:N2)</f>
        <v>12</v>
      </c>
      <c r="H2">
        <f>O2+U2+Z2+AE2</f>
        <v>9</v>
      </c>
      <c r="I2">
        <f>G2+H2</f>
        <v>21</v>
      </c>
      <c r="J2">
        <f>SUM(AO2:AR2)</f>
        <v>5</v>
      </c>
      <c r="K2">
        <f>'Topic 1 - Openness'!B3</f>
        <v>4</v>
      </c>
      <c r="L2">
        <f>'Topic 1 - Openness'!B4</f>
        <v>2</v>
      </c>
      <c r="M2">
        <f>'Topic 1 - Openness'!B5</f>
        <v>2</v>
      </c>
      <c r="N2">
        <f>'Topic 1 - Openness'!B6</f>
        <v>4</v>
      </c>
      <c r="O2">
        <f>'Topic 2 - Analysis'!B4</f>
        <v>3</v>
      </c>
      <c r="P2">
        <f>'Topic 2 - Analysis'!B5</f>
        <v>5</v>
      </c>
      <c r="Q2">
        <f>'Topic 2 - Analysis'!B6</f>
        <v>3</v>
      </c>
      <c r="R2">
        <f>'Topic 2 - Analysis'!B7</f>
        <v>4</v>
      </c>
      <c r="S2">
        <f>'Topic 2 - Analysis'!B8</f>
        <v>1</v>
      </c>
      <c r="T2">
        <f>'Topic 2 - Analysis'!B9</f>
        <v>4</v>
      </c>
      <c r="U2">
        <f>'Topic 2 - Analysis'!B10</f>
        <v>1</v>
      </c>
      <c r="V2">
        <f>'Topic 2 - Analysis'!B11</f>
        <v>0</v>
      </c>
      <c r="W2">
        <f>'Topic 2 - Analysis'!B12</f>
        <v>0</v>
      </c>
      <c r="X2">
        <f>'Topic 2 - Analysis'!B13</f>
        <v>2</v>
      </c>
      <c r="Y2">
        <f>'Topic 2 - Analysis'!B14</f>
        <v>2</v>
      </c>
      <c r="Z2">
        <f>'Topic 2 - Analysis'!B15</f>
        <v>3</v>
      </c>
      <c r="AA2">
        <f>'Topic 2 - Analysis'!B16</f>
        <v>4</v>
      </c>
      <c r="AB2">
        <f>'Topic 2 - Analysis'!B17</f>
        <v>2</v>
      </c>
      <c r="AC2">
        <f>'Topic 2 - Analysis'!B18</f>
        <v>2</v>
      </c>
      <c r="AD2">
        <f>'Topic 2 - Analysis'!B19</f>
        <v>2</v>
      </c>
      <c r="AE2">
        <f>'Topic 2 - Analysis'!B20</f>
        <v>2</v>
      </c>
      <c r="AF2">
        <f>'Topic 2 - Analysis'!B21</f>
        <v>3</v>
      </c>
      <c r="AG2">
        <f>'Topic 2 - Analysis'!B22</f>
        <v>5</v>
      </c>
      <c r="AH2">
        <f>'Topic 2 - Analysis'!B23</f>
        <v>0</v>
      </c>
      <c r="AI2">
        <f>'Topic 2 - Analysis'!B24</f>
        <v>2</v>
      </c>
      <c r="AJ2">
        <f>'Topic 2 - Analysis'!B25</f>
        <v>1</v>
      </c>
      <c r="AK2">
        <f>'Topic 2 - Analysis'!B26</f>
        <v>2</v>
      </c>
      <c r="AL2">
        <f>'Topic 2 - Analysis'!B27</f>
        <v>1</v>
      </c>
      <c r="AM2">
        <f>'Topic 2 - Analysis'!B28</f>
        <v>2</v>
      </c>
      <c r="AN2">
        <f>'Topic 2 - Analysis'!B29</f>
        <v>1</v>
      </c>
      <c r="AO2">
        <f>'Topic 3 - Use'!B3</f>
        <v>2</v>
      </c>
      <c r="AP2">
        <f>'Topic 3 - Use'!B4</f>
        <v>1</v>
      </c>
      <c r="AQ2">
        <f>'Topic 3 - Use'!B5</f>
        <v>1</v>
      </c>
      <c r="AR2">
        <f>'Topic 3 - Use'!B6</f>
        <v>1</v>
      </c>
    </row>
    <row r="3" spans="1:3" ht="12.75">
      <c r="A3" s="26"/>
      <c r="B3" s="26"/>
      <c r="C3" s="27"/>
    </row>
    <row r="4" spans="1:3" ht="12.75">
      <c r="A4" s="26"/>
      <c r="B4" s="26"/>
      <c r="C4" s="27"/>
    </row>
    <row r="5" spans="1:3" ht="12.75">
      <c r="A5" s="26"/>
      <c r="B5" s="26"/>
      <c r="C5" s="27"/>
    </row>
    <row r="6" spans="1:3" ht="12.75">
      <c r="A6" s="18"/>
      <c r="B6" s="18"/>
      <c r="C6" s="28"/>
    </row>
    <row r="7" spans="1:3" ht="12.75">
      <c r="A7" s="26"/>
      <c r="B7" s="26"/>
      <c r="C7" s="27"/>
    </row>
    <row r="8" spans="1:3" ht="12.75">
      <c r="A8" s="26"/>
      <c r="B8" s="26"/>
      <c r="C8" s="27"/>
    </row>
    <row r="9" spans="1:3" ht="12.75">
      <c r="A9" s="26"/>
      <c r="B9" s="26"/>
      <c r="C9" s="27"/>
    </row>
    <row r="10" spans="1:3" ht="12.75">
      <c r="A10" s="26"/>
      <c r="B10" s="26"/>
      <c r="C10" s="27"/>
    </row>
    <row r="11" spans="1:3" ht="12.75">
      <c r="A11" s="18"/>
      <c r="B11" s="18"/>
      <c r="C11" s="28"/>
    </row>
    <row r="12" spans="1:3" ht="12.75">
      <c r="A12" s="26"/>
      <c r="B12" s="26"/>
      <c r="C12" s="27"/>
    </row>
    <row r="13" spans="1:3" ht="12.75">
      <c r="A13" s="26"/>
      <c r="B13" s="26"/>
      <c r="C13" s="27"/>
    </row>
    <row r="14" spans="1:3" ht="12.75">
      <c r="A14" s="26"/>
      <c r="B14" s="26"/>
      <c r="C14" s="27"/>
    </row>
    <row r="15" spans="1:3" ht="12.75">
      <c r="A15" s="26"/>
      <c r="B15" s="26"/>
      <c r="C15" s="27"/>
    </row>
    <row r="16" spans="1:3" ht="12.75">
      <c r="A16" s="18"/>
      <c r="B16" s="18"/>
      <c r="C16" s="28"/>
    </row>
    <row r="17" spans="1:3" ht="12.75">
      <c r="A17" s="26"/>
      <c r="B17" s="26"/>
      <c r="C17" s="27"/>
    </row>
    <row r="18" spans="1:4" ht="12.75">
      <c r="A18" s="18"/>
      <c r="B18" s="18"/>
      <c r="C18" s="28"/>
      <c r="D18" s="2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D4" sqref="D4"/>
    </sheetView>
  </sheetViews>
  <sheetFormatPr defaultColWidth="9.140625" defaultRowHeight="12.75"/>
  <cols>
    <col min="1" max="1" width="29.140625" style="2" customWidth="1"/>
    <col min="2" max="2" width="5.8515625" style="36" customWidth="1"/>
    <col min="3" max="3" width="9.28125" style="36" customWidth="1"/>
    <col min="4" max="4" width="31.57421875" style="5" customWidth="1"/>
    <col min="5" max="16384" width="9.140625" style="2" customWidth="1"/>
  </cols>
  <sheetData>
    <row r="1" spans="1:4" ht="15.75">
      <c r="A1" s="54" t="s">
        <v>36</v>
      </c>
      <c r="B1" s="55"/>
      <c r="C1" s="55"/>
      <c r="D1" s="56"/>
    </row>
    <row r="2" spans="1:4" ht="12.75">
      <c r="A2" s="30" t="s">
        <v>92</v>
      </c>
      <c r="B2" s="31" t="s">
        <v>0</v>
      </c>
      <c r="C2" s="31" t="s">
        <v>19</v>
      </c>
      <c r="D2" s="32" t="s">
        <v>3</v>
      </c>
    </row>
    <row r="3" spans="1:4" ht="140.25">
      <c r="A3" s="33" t="s">
        <v>90</v>
      </c>
      <c r="B3" s="34">
        <v>4</v>
      </c>
      <c r="C3" s="3">
        <v>1</v>
      </c>
      <c r="D3" s="45" t="s">
        <v>112</v>
      </c>
    </row>
    <row r="4" spans="1:4" ht="153">
      <c r="A4" s="33" t="s">
        <v>38</v>
      </c>
      <c r="B4" s="34">
        <v>2</v>
      </c>
      <c r="C4" s="3">
        <v>2</v>
      </c>
      <c r="D4" s="35" t="s">
        <v>133</v>
      </c>
    </row>
    <row r="5" spans="1:4" ht="165.75">
      <c r="A5" s="33" t="s">
        <v>39</v>
      </c>
      <c r="B5" s="34">
        <v>2</v>
      </c>
      <c r="C5" s="3">
        <v>3</v>
      </c>
      <c r="D5" s="35" t="s">
        <v>111</v>
      </c>
    </row>
    <row r="6" spans="1:4" ht="165.75">
      <c r="A6" s="33" t="s">
        <v>91</v>
      </c>
      <c r="B6" s="34">
        <v>4</v>
      </c>
      <c r="C6" s="3">
        <v>4</v>
      </c>
      <c r="D6" s="35" t="s">
        <v>113</v>
      </c>
    </row>
  </sheetData>
  <sheetProtection/>
  <mergeCells count="1">
    <mergeCell ref="A1:D1"/>
  </mergeCells>
  <printOptions/>
  <pageMargins left="0.75" right="0.75" top="1" bottom="1" header="0.5" footer="0.5"/>
  <pageSetup horizontalDpi="600" verticalDpi="600" orientation="portrait"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D29"/>
  <sheetViews>
    <sheetView zoomScalePageLayoutView="0" workbookViewId="0" topLeftCell="A1">
      <selection activeCell="D23" sqref="D23"/>
    </sheetView>
  </sheetViews>
  <sheetFormatPr defaultColWidth="9.140625" defaultRowHeight="12.75"/>
  <cols>
    <col min="1" max="1" width="29.00390625" style="5" customWidth="1"/>
    <col min="2" max="2" width="7.140625" style="36" customWidth="1"/>
    <col min="3" max="3" width="9.28125" style="2" customWidth="1"/>
    <col min="4" max="4" width="41.7109375" style="5" customWidth="1"/>
    <col min="5" max="16384" width="9.140625" style="2" customWidth="1"/>
  </cols>
  <sheetData>
    <row r="1" spans="1:4" ht="14.25" customHeight="1">
      <c r="A1" s="57" t="s">
        <v>41</v>
      </c>
      <c r="B1" s="57"/>
      <c r="C1" s="57"/>
      <c r="D1" s="57"/>
    </row>
    <row r="2" spans="1:4" ht="12.75">
      <c r="A2" s="30"/>
      <c r="B2" s="31" t="s">
        <v>0</v>
      </c>
      <c r="C2" s="31" t="s">
        <v>19</v>
      </c>
      <c r="D2" s="32" t="s">
        <v>3</v>
      </c>
    </row>
    <row r="3" spans="1:4" ht="12.75">
      <c r="A3" s="35"/>
      <c r="B3" s="37"/>
      <c r="C3" s="37"/>
      <c r="D3" s="38"/>
    </row>
    <row r="4" spans="1:4" ht="90">
      <c r="A4" s="39" t="s">
        <v>86</v>
      </c>
      <c r="B4" s="40">
        <f>ROUND(AVERAGE(B5:B9),0)</f>
        <v>3</v>
      </c>
      <c r="C4" s="41"/>
      <c r="D4" s="42"/>
    </row>
    <row r="5" spans="1:4" ht="60">
      <c r="A5" s="34" t="s">
        <v>4</v>
      </c>
      <c r="B5" s="3">
        <v>5</v>
      </c>
      <c r="C5" s="43" t="s">
        <v>56</v>
      </c>
      <c r="D5" s="35" t="s">
        <v>100</v>
      </c>
    </row>
    <row r="6" spans="1:4" ht="51">
      <c r="A6" s="34" t="s">
        <v>5</v>
      </c>
      <c r="B6" s="3">
        <v>3</v>
      </c>
      <c r="C6" s="43" t="s">
        <v>57</v>
      </c>
      <c r="D6" s="35" t="s">
        <v>104</v>
      </c>
    </row>
    <row r="7" spans="1:4" ht="204">
      <c r="A7" s="34" t="s">
        <v>6</v>
      </c>
      <c r="B7" s="3">
        <v>4</v>
      </c>
      <c r="C7" s="43" t="s">
        <v>58</v>
      </c>
      <c r="D7" s="35" t="s">
        <v>131</v>
      </c>
    </row>
    <row r="8" spans="1:4" ht="89.25">
      <c r="A8" s="34" t="s">
        <v>7</v>
      </c>
      <c r="B8" s="3">
        <v>1</v>
      </c>
      <c r="C8" s="43" t="s">
        <v>59</v>
      </c>
      <c r="D8" s="35" t="s">
        <v>114</v>
      </c>
    </row>
    <row r="9" spans="1:4" ht="114.75">
      <c r="A9" s="34" t="s">
        <v>25</v>
      </c>
      <c r="B9" s="3">
        <v>4</v>
      </c>
      <c r="C9" s="43" t="s">
        <v>60</v>
      </c>
      <c r="D9" s="35" t="s">
        <v>105</v>
      </c>
    </row>
    <row r="10" spans="1:4" ht="105">
      <c r="A10" s="39" t="s">
        <v>43</v>
      </c>
      <c r="B10" s="40">
        <f>ROUND(AVERAGE(B11:B14),0)</f>
        <v>1</v>
      </c>
      <c r="C10" s="41"/>
      <c r="D10" s="42"/>
    </row>
    <row r="11" spans="1:4" ht="63.75">
      <c r="A11" s="34" t="s">
        <v>8</v>
      </c>
      <c r="B11" s="3">
        <v>0</v>
      </c>
      <c r="C11" s="43" t="s">
        <v>61</v>
      </c>
      <c r="D11" s="35" t="s">
        <v>107</v>
      </c>
    </row>
    <row r="12" spans="1:4" ht="105">
      <c r="A12" s="34" t="s">
        <v>9</v>
      </c>
      <c r="B12" s="3">
        <v>0</v>
      </c>
      <c r="C12" s="43" t="s">
        <v>62</v>
      </c>
      <c r="D12" s="35" t="s">
        <v>125</v>
      </c>
    </row>
    <row r="13" spans="1:4" ht="153">
      <c r="A13" s="34" t="s">
        <v>7</v>
      </c>
      <c r="B13" s="3">
        <v>2</v>
      </c>
      <c r="C13" s="43" t="s">
        <v>63</v>
      </c>
      <c r="D13" s="35" t="s">
        <v>115</v>
      </c>
    </row>
    <row r="14" spans="1:4" ht="75">
      <c r="A14" s="34" t="s">
        <v>26</v>
      </c>
      <c r="B14" s="3">
        <v>2</v>
      </c>
      <c r="C14" s="43" t="s">
        <v>64</v>
      </c>
      <c r="D14" s="35" t="s">
        <v>106</v>
      </c>
    </row>
    <row r="15" spans="1:4" s="44" customFormat="1" ht="60">
      <c r="A15" s="39" t="s">
        <v>44</v>
      </c>
      <c r="B15" s="40">
        <f>ROUND(AVERAGE(B16:B19),0)</f>
        <v>3</v>
      </c>
      <c r="C15" s="41"/>
      <c r="D15" s="42"/>
    </row>
    <row r="16" spans="1:4" ht="60">
      <c r="A16" s="34" t="s">
        <v>32</v>
      </c>
      <c r="B16" s="3">
        <v>4</v>
      </c>
      <c r="C16" s="43" t="s">
        <v>65</v>
      </c>
      <c r="D16" s="35" t="s">
        <v>116</v>
      </c>
    </row>
    <row r="17" spans="1:4" ht="195">
      <c r="A17" s="34" t="s">
        <v>33</v>
      </c>
      <c r="B17" s="3">
        <v>2</v>
      </c>
      <c r="C17" s="43" t="s">
        <v>66</v>
      </c>
      <c r="D17" s="35" t="s">
        <v>101</v>
      </c>
    </row>
    <row r="18" spans="1:4" ht="60">
      <c r="A18" s="34" t="s">
        <v>10</v>
      </c>
      <c r="B18" s="3">
        <v>2</v>
      </c>
      <c r="C18" s="43" t="s">
        <v>67</v>
      </c>
      <c r="D18" s="35" t="s">
        <v>102</v>
      </c>
    </row>
    <row r="19" spans="1:4" ht="178.5">
      <c r="A19" s="34" t="s">
        <v>11</v>
      </c>
      <c r="B19" s="3">
        <v>2</v>
      </c>
      <c r="C19" s="43" t="s">
        <v>68</v>
      </c>
      <c r="D19" s="35" t="s">
        <v>117</v>
      </c>
    </row>
    <row r="20" spans="1:4" ht="45">
      <c r="A20" s="39" t="s">
        <v>45</v>
      </c>
      <c r="B20" s="40">
        <f>ROUND(AVERAGE(B21:B29),0)</f>
        <v>2</v>
      </c>
      <c r="C20" s="41"/>
      <c r="D20" s="42"/>
    </row>
    <row r="21" spans="1:4" ht="76.5">
      <c r="A21" s="34" t="s">
        <v>34</v>
      </c>
      <c r="B21" s="3">
        <v>3</v>
      </c>
      <c r="C21" s="43" t="s">
        <v>69</v>
      </c>
      <c r="D21" s="35" t="s">
        <v>124</v>
      </c>
    </row>
    <row r="22" spans="1:4" ht="89.25">
      <c r="A22" s="34" t="s">
        <v>12</v>
      </c>
      <c r="B22" s="3">
        <v>5</v>
      </c>
      <c r="C22" s="43" t="s">
        <v>70</v>
      </c>
      <c r="D22" s="35" t="s">
        <v>118</v>
      </c>
    </row>
    <row r="23" spans="1:4" ht="102">
      <c r="A23" s="34" t="s">
        <v>13</v>
      </c>
      <c r="B23" s="3">
        <v>0</v>
      </c>
      <c r="C23" s="43" t="s">
        <v>71</v>
      </c>
      <c r="D23" s="35" t="s">
        <v>132</v>
      </c>
    </row>
    <row r="24" spans="1:4" ht="102">
      <c r="A24" s="34" t="s">
        <v>14</v>
      </c>
      <c r="B24" s="3">
        <v>2</v>
      </c>
      <c r="C24" s="43" t="s">
        <v>72</v>
      </c>
      <c r="D24" s="35" t="s">
        <v>119</v>
      </c>
    </row>
    <row r="25" spans="1:4" ht="75">
      <c r="A25" s="34" t="s">
        <v>15</v>
      </c>
      <c r="B25" s="3">
        <v>1</v>
      </c>
      <c r="C25" s="43" t="s">
        <v>73</v>
      </c>
      <c r="D25" s="35" t="s">
        <v>108</v>
      </c>
    </row>
    <row r="26" spans="1:4" ht="45">
      <c r="A26" s="34" t="s">
        <v>35</v>
      </c>
      <c r="B26" s="3">
        <v>2</v>
      </c>
      <c r="C26" s="43" t="s">
        <v>74</v>
      </c>
      <c r="D26" s="35" t="s">
        <v>103</v>
      </c>
    </row>
    <row r="27" spans="1:4" ht="60">
      <c r="A27" s="34" t="s">
        <v>16</v>
      </c>
      <c r="B27" s="3">
        <v>1</v>
      </c>
      <c r="C27" s="43" t="s">
        <v>75</v>
      </c>
      <c r="D27" s="35" t="s">
        <v>109</v>
      </c>
    </row>
    <row r="28" spans="1:4" ht="127.5">
      <c r="A28" s="34" t="s">
        <v>17</v>
      </c>
      <c r="B28" s="3">
        <v>2</v>
      </c>
      <c r="C28" s="43" t="s">
        <v>76</v>
      </c>
      <c r="D28" s="35" t="s">
        <v>110</v>
      </c>
    </row>
    <row r="29" spans="1:4" ht="76.5">
      <c r="A29" s="34" t="s">
        <v>18</v>
      </c>
      <c r="B29" s="3">
        <v>1</v>
      </c>
      <c r="C29" s="43" t="s">
        <v>77</v>
      </c>
      <c r="D29" s="35" t="s">
        <v>130</v>
      </c>
    </row>
  </sheetData>
  <sheetProtection/>
  <mergeCells count="1">
    <mergeCell ref="A1:D1"/>
  </mergeCells>
  <printOptions/>
  <pageMargins left="0.75" right="0.75" top="1" bottom="1" header="0.5" footer="0.5"/>
  <pageSetup horizontalDpi="600" verticalDpi="600" orientation="portrait" r:id="rId1"/>
  <rowBreaks count="3" manualBreakCount="3">
    <brk id="9" max="255" man="1"/>
    <brk id="12" max="255" man="1"/>
    <brk id="21" max="255" man="1"/>
  </rowBreaks>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6" sqref="D6"/>
    </sheetView>
  </sheetViews>
  <sheetFormatPr defaultColWidth="9.140625" defaultRowHeight="12.75"/>
  <cols>
    <col min="1" max="1" width="28.7109375" style="2" customWidth="1"/>
    <col min="2" max="2" width="5.8515625" style="2" customWidth="1"/>
    <col min="3" max="3" width="9.28125" style="2" customWidth="1"/>
    <col min="4" max="4" width="40.28125" style="5" customWidth="1"/>
    <col min="5" max="16384" width="9.140625" style="2" customWidth="1"/>
  </cols>
  <sheetData>
    <row r="1" spans="1:4" ht="15.75">
      <c r="A1" s="54" t="s">
        <v>48</v>
      </c>
      <c r="B1" s="55"/>
      <c r="C1" s="55"/>
      <c r="D1" s="56"/>
    </row>
    <row r="2" spans="1:4" ht="12.75">
      <c r="A2" s="30" t="s">
        <v>92</v>
      </c>
      <c r="B2" s="31" t="s">
        <v>0</v>
      </c>
      <c r="C2" s="31" t="s">
        <v>19</v>
      </c>
      <c r="D2" s="32" t="s">
        <v>3</v>
      </c>
    </row>
    <row r="3" spans="1:4" ht="140.25">
      <c r="A3" s="33" t="s">
        <v>87</v>
      </c>
      <c r="B3" s="34">
        <v>2</v>
      </c>
      <c r="C3" s="3">
        <v>9</v>
      </c>
      <c r="D3" s="35" t="s">
        <v>120</v>
      </c>
    </row>
    <row r="4" spans="1:4" ht="102">
      <c r="A4" s="33" t="s">
        <v>50</v>
      </c>
      <c r="B4" s="34">
        <v>1</v>
      </c>
      <c r="C4" s="3">
        <v>10</v>
      </c>
      <c r="D4" s="35" t="s">
        <v>121</v>
      </c>
    </row>
    <row r="5" spans="1:4" ht="75">
      <c r="A5" s="33" t="s">
        <v>88</v>
      </c>
      <c r="B5" s="34">
        <v>1</v>
      </c>
      <c r="C5" s="3">
        <v>11</v>
      </c>
      <c r="D5" s="35" t="s">
        <v>122</v>
      </c>
    </row>
    <row r="6" spans="1:4" ht="90">
      <c r="A6" s="33" t="s">
        <v>89</v>
      </c>
      <c r="B6" s="34">
        <v>1</v>
      </c>
      <c r="C6" s="3">
        <v>12</v>
      </c>
      <c r="D6" s="35" t="s">
        <v>123</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2010-11-03T15:29:57Z</dcterms:created>
  <dcterms:modified xsi:type="dcterms:W3CDTF">2010-11-03T15:30:32Z</dcterms:modified>
  <cp:category/>
  <cp:version/>
  <cp:contentType/>
  <cp:contentStatus/>
</cp:coreProperties>
</file>