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<sst xmlns="http://schemas.openxmlformats.org/spreadsheetml/2006/main" count="191" uniqueCount="144">
  <si>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</si>
  <si>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</si>
  <si>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</si>
  <si>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</si>
  <si>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</si>
  <si>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</si>
  <si>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</si>
  <si>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</si>
  <si>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</si>
  <si>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</si>
  <si>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</si>
  <si>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</si>
  <si>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</si>
  <si>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</si>
  <si>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</si>
  <si>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</si>
  <si>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</si>
  <si>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</si>
  <si>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</si>
  <si>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</si>
  <si>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</si>
  <si>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</si>
  <si>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</si>
  <si>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</si>
  <si>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</si>
  <si>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</si>
  <si>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</si>
  <si>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</si>
  <si>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</si>
  <si>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</si>
  <si>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</si>
  <si>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</si>
  <si>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</si>
  <si>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</si>
  <si>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</si>
  <si>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</si>
  <si>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</si>
  <si>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</si>
  <si>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</si>
  <si>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</si>
  <si>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</si>
  <si>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</si>
  <si>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</si>
  <si>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</si>
  <si>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</si>
  <si>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</si>
  <si>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</si>
  <si>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</si>
  <si>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</si>
  <si>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</si>
  <si>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</si>
  <si>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</si>
  <si>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</si>
  <si>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</si>
  <si>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</si>
  <si>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</si>
  <si>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</si>
  <si>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</si>
  <si>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</si>
  <si>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</si>
  <si>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</si>
  <si>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</si>
  <si>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</si>
  <si>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</si>
  <si>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</si>
  <si>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</si>
  <si>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</si>
  <si>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</si>
  <si>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</si>
  <si>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</si>
  <si>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</si>
  <si>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</si>
  <si>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</si>
  <si>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</si>
  <si>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</si>
  <si>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</si>
  <si>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</si>
  <si>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</si>
  <si>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</si>
  <si>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</si>
  <si>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</si>
  <si>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</si>
  <si>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</si>
  <si>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</si>
  <si>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</si>
  <si>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</si>
  <si>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</si>
  <si>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</si>
  <si>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</si>
  <si>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</si>
  <si>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</si>
  <si>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</si>
  <si>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</si>
  <si>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</si>
  <si>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</si>
  <si>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</si>
  <si>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</si>
  <si>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</si>
  <si>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</si>
  <si>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</si>
  <si>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</si>
  <si>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</si>
  <si>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</si>
  <si>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</si>
  <si>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</si>
  <si>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</si>
  <si>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</si>
  <si>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</si>
  <si>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1219-AB64</t>
  </si>
  <si>
    <t>Yes</t>
  </si>
  <si>
    <t>Labor</t>
  </si>
  <si>
    <t>Lowering Miners' Exposure to Respirable Coal Mine Dust</t>
  </si>
  <si>
    <t>Proposed Rule</t>
  </si>
  <si>
    <t>A section of the RIA calculates net benefits, but only for the option chosen.</t>
  </si>
  <si>
    <t>Regulation easily found in regulations.gov by searching on RIN or "coal mine dust," "coal," and "MHSA." Two clicks from the home page, a link routes the reader directly to the proposed rule in regulations.gov. A working link in the Federal Register notice takes the reader to the RIA on the department's web page. The preamble also has a working link to the risk assessment.</t>
  </si>
  <si>
    <t>Regulatory mandates will reduce miners' exposure to coal dust. Reduced exposure reduces risk and hence reduces deaths. These theories are certainly testable by measuring dust exposure and comparing health of miners who have experienced various exposure levels.</t>
  </si>
  <si>
    <t>The Mine Safety and Health Administration (MSHA) proposes to lower miners’ exposure to respirable coal-mine dust by revising the agency’s existing standards on miners’ occupational exposure to respirable coal-mine dust. The major provisions of the proposal would lower the existing exposure limit, provide for full-shift sampling, redefine the term ‘‘normal production shift,’’ add reexamination and decertification requirements for persons certified to sample, and maintain and calibrate sampling devices. In addition, the proposed rule would provide for single-shift compliance sampling under the mine operator and MSHA’s inspector sampling programs and would establish sampling requirements for use of the Continuous Personal Dust Monitor (CPDM) and expanded requirements for medical surveillance.</t>
  </si>
  <si>
    <t>The preamble contains a large table listing numerous studies demonstrating that exposure to coal dust causes illness. Benefit estimates are based on calculations of incidence of illness using models that are referenced in the RIA. Risk assessment was peer reviewed. The RIA references a small number of studies/sources without links. The preamble has an extensive list of references; they are fully cited but few are linked. A huge assumption accounting for most of the monetized benefits—that these diseases affect quality of life more like cancer, and hence monetary value is extremely high—is justified by reference to one study of cancer, not miners' diseases.</t>
  </si>
  <si>
    <t>It is mostly straightforward to read, though the explanations of calculations get a bit dense. Acronyms make the cost calculations hard to follow; jargon is sometimes a barrier. The RIA contains a number of typos.</t>
  </si>
  <si>
    <t xml:space="preserve">The effect of exposure on risk is based on a quantitative risk assessment. The analysis assumes that mandating lower exposure levels and other provisions will definitely reduce exposures to the levels assumed in the analysis. </t>
  </si>
  <si>
    <t xml:space="preserve">There is no relevant discussion in the RIA. The RIA presents data showing that most operations have dust exposure below the new proposed limit; this suggests the problem is concentrated in a minority of mines rather than a systemic problem. </t>
  </si>
  <si>
    <t>There is no relevant discussion of systemic problem in the RIA. The preamble explains how exposure to dust causes disease. Current incidence of disease is labeled "unacceptable," but the agency offers no standard for determining what level would be acceptable. Could miners really be unaware of the danger? They are paid wage premiums for the risk, so it is hard to see why there would be a market failure.</t>
  </si>
  <si>
    <t>The preamble cites medical studies that assess the incidence of dust-related diseases in miners.</t>
  </si>
  <si>
    <t>There is no relevant discussion.</t>
  </si>
  <si>
    <t>Alternatives listed by MSHA are either tweaks on specific provisions of the regulation or proposals to issue some of the provisions as separate regulations.</t>
  </si>
  <si>
    <t>The baseline for illnesses is assumed to be past years' incidence, grossed up by a factor to reflect increased coal production in 2009. This is clear but essentially assumes the future will be like the past without the new regulation. There is no discussion of what trends can be excpected if MSHA does not take this action.</t>
  </si>
  <si>
    <t>It asserts no effect on energy supply, distribution, or use.</t>
  </si>
  <si>
    <t xml:space="preserve">There is no relevant discussion. </t>
  </si>
  <si>
    <t>It presents two estimates: a "most likely" estimate and a higher estimate that includes "rare instances" where implementation may be difficult or require additional measures. It is not clear why the "most likely" estimate is most likely.</t>
  </si>
  <si>
    <t>It calculates costs for mines of different sizes. It assumes mining companies bear 100 percent of costs. There is no discussion of how employee compensation or coal prices might be affected.</t>
  </si>
  <si>
    <t>It identifies a reduction in illnesses and deaths from specified diseases. These are clear outcomes with obvious effects on the quality of life.</t>
  </si>
  <si>
    <t>It calculates change in risk and estimates and monetizes the number of illnesses and deaths to be avoided.</t>
  </si>
  <si>
    <t>It largely assumes that the effects of reduced dust exposure are certain. The analysis acknowledges uncertainty about latency and calculates benefits assuming no latency and 10-year latency. The "no latency" assumption does not seem justifiable, so it's not clear why it is included. Numbers are "grossed up" to reflect higher coal production levels in 2009. The RIA admits there are a lot of other uncertainties but says there are no data available to assess them.</t>
  </si>
  <si>
    <t xml:space="preserve">The RIA does not assess alternatives. The preamble to the rule states that MSHA considered a variety of alternatives, such as different methods to create the standards and sampling techniques. </t>
  </si>
  <si>
    <t>It simply lists the alternatives with no analysis regarding the amount of outcome that will be achieved. There is a very small amount of qualitative discussion of the merits of the alternatives.</t>
  </si>
  <si>
    <t>The principal costs it analyzes are training, assessment, and hazard inspection costs, plus costs of installing or replacing equipment. The analysis is careful to identify the costs that are incremental to voluntary compliance with existing consensus standards. It provides detailed cost estimates only for the option chosen.</t>
  </si>
  <si>
    <t>It identifies an extensive list of expenditures that include labor costs, capital costs, and increases in per ton costs due to delayed production. The analysis also calculates paperwork burdens.</t>
  </si>
  <si>
    <t>The analysis could have calculated cost-effectiveness (only for the alternative chosen)  from the information in the RIA—cost per illness averted—but this was not done.</t>
  </si>
  <si>
    <t>It estimates risk reduction separately for different occupations in underground and surface mines. The analysis mentions that data are for white miners, and there is no breakdown of effects by race.</t>
  </si>
  <si>
    <t>There is no such indication, but data on fatalities, diseases, and required medical examinations of miners could reveal whether incidence of diseases falls in the future. It is not clear from the RIA how MSHA could monitor costs.</t>
  </si>
  <si>
    <t>The first paragraph of the introduction identifies the departmental strategic goal that this regulation supports. It puts forth no explicit goals or targets to track the regulation. These could have been developed based on the risk assessment.</t>
  </si>
  <si>
    <t>It appears the risk assessment and regulatory analysis were done to estimate the effects of decisions that were already made. Regulation appears to have been issued because of past recommendations by NIOSH and the Dust Advisory Committee. These predated the agency's quantitative risk assessment. Justifications for proposals frequently cite the NIOSH criteria document and the Dust Advisory Committee, rather than the RIA. The RIA does check economic feasibility by dividing costs by industry revenues, concluding that it is economically feasible.</t>
  </si>
  <si>
    <t>The RIA states that net benefits are positive but explicitly notes that MSHA is not required to consider net benefits. It does not calculate net benefits for alternatives, so the agency had no way to compare net benefits of different approaches. The preamble asserts the current level of disease is "unacceptable" but offers no further analysis or criteria for establishing what level is acceptable, so the reasons the regulation went this far but no further are vague.</t>
  </si>
  <si>
    <t>The RIA describes the data used in the risk assessment. The preamble has a link to the risk assessment and peer reviews; the risk assessment says data are available in the public record. Virtually all figures that go into the cost analysis are just sourced as "MSHA estimates" with no documentation. The data on the benefit side is solid, but the costs are not up to par.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</si>
</sst>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1" fillId="33" borderId="10" xfId="0" applyFont="1" applyFill="1" applyBorder="1" applyAlignment="1">
      <alignment horizontal="left" wrapText="1"/>
    </xf>
    <xf numFmtId="0" fontId="0" fillId="0" borderId="10" xfId="0" applyFont="1" applyBorder="1" applyAlignment="1">
      <alignment horizontal="left" wrapText="1"/>
    </xf>
    <xf numFmtId="0" fontId="0" fillId="0" borderId="0" xfId="0" applyFont="1" applyAlignment="1">
      <alignment horizontal="left" wrapText="1"/>
    </xf>
    <xf numFmtId="0" fontId="0" fillId="33" borderId="0" xfId="0" applyFont="1" applyFill="1" applyBorder="1" applyAlignment="1">
      <alignment horizontal="left" wrapText="1"/>
    </xf>
    <xf numFmtId="0" fontId="3" fillId="0" borderId="0" xfId="54" applyFont="1"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wrapText="1"/>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NumberFormat="1" applyFont="1" applyAlignment="1">
      <alignment vertical="top"/>
    </xf>
    <xf numFmtId="0" fontId="0" fillId="0" borderId="10" xfId="0" applyNumberFormat="1"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H14" sqref="H14"/>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51" t="s">
        <v>106</v>
      </c>
      <c r="B1" s="51"/>
      <c r="C1" s="51"/>
      <c r="D1" s="51"/>
    </row>
    <row r="2" spans="1:4" ht="12.75">
      <c r="A2" s="9" t="s">
        <v>36</v>
      </c>
      <c r="B2" s="10"/>
      <c r="C2" s="10"/>
      <c r="D2" s="10"/>
    </row>
    <row r="3" spans="1:4" ht="12.75">
      <c r="A3" s="11" t="s">
        <v>110</v>
      </c>
      <c r="B3" s="12"/>
      <c r="C3" s="12"/>
      <c r="D3" s="12"/>
    </row>
    <row r="4" spans="1:4" ht="12.75">
      <c r="A4" s="9" t="s">
        <v>32</v>
      </c>
      <c r="B4" s="10"/>
      <c r="C4" s="10"/>
      <c r="D4" s="10"/>
    </row>
    <row r="5" spans="1:4" ht="12.75">
      <c r="A5" s="52" t="s">
        <v>111</v>
      </c>
      <c r="B5" s="52"/>
      <c r="C5" s="52"/>
      <c r="D5" s="52"/>
    </row>
    <row r="6" spans="1:4" ht="12.75">
      <c r="A6" s="53" t="s">
        <v>33</v>
      </c>
      <c r="B6" s="53"/>
      <c r="C6" s="53"/>
      <c r="D6" s="53"/>
    </row>
    <row r="7" spans="1:4" ht="12.75">
      <c r="A7" s="13" t="s">
        <v>108</v>
      </c>
      <c r="B7" s="50" t="s">
        <v>42</v>
      </c>
      <c r="C7" s="50" t="s">
        <v>43</v>
      </c>
      <c r="D7" s="13" t="s">
        <v>109</v>
      </c>
    </row>
    <row r="8" spans="1:4" ht="12.75">
      <c r="A8" s="9" t="s">
        <v>34</v>
      </c>
      <c r="B8" s="53" t="s">
        <v>35</v>
      </c>
      <c r="C8" s="53"/>
      <c r="D8" s="53"/>
    </row>
    <row r="9" spans="1:4" ht="12.75">
      <c r="A9" s="13" t="s">
        <v>112</v>
      </c>
      <c r="B9" s="55">
        <v>40470</v>
      </c>
      <c r="C9" s="52"/>
      <c r="D9" s="52"/>
    </row>
    <row r="10" spans="1:4" ht="12.75">
      <c r="A10" s="14" t="s">
        <v>1</v>
      </c>
      <c r="B10" s="15"/>
      <c r="C10" s="15"/>
      <c r="D10" s="15"/>
    </row>
    <row r="11" spans="1:4" ht="12.75">
      <c r="A11" s="54" t="s">
        <v>116</v>
      </c>
      <c r="B11" s="54"/>
      <c r="C11" s="54"/>
      <c r="D11" s="54"/>
    </row>
    <row r="12" spans="1:4" ht="12.75">
      <c r="A12" s="54"/>
      <c r="B12" s="54"/>
      <c r="C12" s="54"/>
      <c r="D12" s="54"/>
    </row>
    <row r="13" spans="1:4" ht="12.75">
      <c r="A13" s="54"/>
      <c r="B13" s="54"/>
      <c r="C13" s="54"/>
      <c r="D13" s="54"/>
    </row>
    <row r="14" spans="1:4" ht="66" customHeight="1">
      <c r="A14" s="54"/>
      <c r="B14" s="54"/>
      <c r="C14" s="54"/>
      <c r="D14" s="54"/>
    </row>
    <row r="15" spans="1:5" s="18" customFormat="1" ht="12.75">
      <c r="A15" s="14" t="s">
        <v>49</v>
      </c>
      <c r="B15" s="16" t="s">
        <v>0</v>
      </c>
      <c r="C15" s="16" t="s">
        <v>2</v>
      </c>
      <c r="D15" s="16"/>
      <c r="E15" s="17"/>
    </row>
    <row r="16" spans="1:4" ht="25.5">
      <c r="A16" s="19" t="s">
        <v>50</v>
      </c>
      <c r="B16" s="4">
        <f>'Topic 1 - Openness'!B3</f>
        <v>5</v>
      </c>
      <c r="C16" s="49" t="s">
        <v>4</v>
      </c>
      <c r="D16" s="49"/>
    </row>
    <row r="17" spans="1:4" ht="12.75">
      <c r="A17" s="19" t="s">
        <v>51</v>
      </c>
      <c r="B17" s="4">
        <f>'Topic 1 - Openness'!B4</f>
        <v>3</v>
      </c>
      <c r="C17" s="49" t="s">
        <v>5</v>
      </c>
      <c r="D17" s="49"/>
    </row>
    <row r="18" spans="1:4" ht="12.75">
      <c r="A18" s="19" t="s">
        <v>52</v>
      </c>
      <c r="B18" s="4">
        <f>'Topic 1 - Openness'!B5</f>
        <v>4</v>
      </c>
      <c r="C18" s="49" t="s">
        <v>6</v>
      </c>
      <c r="D18" s="49"/>
    </row>
    <row r="19" spans="1:4" ht="31.5" customHeight="1">
      <c r="A19" s="19" t="s">
        <v>53</v>
      </c>
      <c r="B19" s="4">
        <f>'Topic 1 - Openness'!B6</f>
        <v>3</v>
      </c>
      <c r="C19" s="49" t="s">
        <v>7</v>
      </c>
      <c r="D19" s="49"/>
    </row>
    <row r="20" spans="1:4" ht="12.75">
      <c r="A20" s="48" t="s">
        <v>59</v>
      </c>
      <c r="B20" s="50">
        <f>B16+B17+B18+B19</f>
        <v>15</v>
      </c>
      <c r="C20" s="20"/>
      <c r="D20" s="20"/>
    </row>
    <row r="21" spans="1:4" ht="12.75">
      <c r="A21" s="48"/>
      <c r="B21" s="50"/>
      <c r="C21" s="20"/>
      <c r="D21" s="20"/>
    </row>
    <row r="22" spans="1:4" ht="12.75">
      <c r="A22" s="13"/>
      <c r="B22" s="4"/>
      <c r="C22" s="4"/>
      <c r="D22" s="4"/>
    </row>
    <row r="23" spans="1:5" s="18" customFormat="1" ht="12.75">
      <c r="A23" s="14" t="s">
        <v>54</v>
      </c>
      <c r="B23" s="16" t="s">
        <v>0</v>
      </c>
      <c r="C23" s="16" t="s">
        <v>2</v>
      </c>
      <c r="D23" s="16"/>
      <c r="E23" s="17"/>
    </row>
    <row r="24" spans="1:4" ht="25.5">
      <c r="A24" s="19" t="s">
        <v>55</v>
      </c>
      <c r="B24" s="4">
        <f>'Topic 2 - Analysis'!B4</f>
        <v>4</v>
      </c>
      <c r="C24" s="49" t="s">
        <v>8</v>
      </c>
      <c r="D24" s="49"/>
    </row>
    <row r="25" spans="1:4" ht="38.25">
      <c r="A25" s="19" t="s">
        <v>56</v>
      </c>
      <c r="B25" s="4">
        <f>'Topic 2 - Analysis'!B10</f>
        <v>1</v>
      </c>
      <c r="C25" s="49" t="s">
        <v>9</v>
      </c>
      <c r="D25" s="49"/>
    </row>
    <row r="26" spans="1:4" ht="25.5">
      <c r="A26" s="19" t="s">
        <v>57</v>
      </c>
      <c r="B26" s="4">
        <f>'Topic 2 - Analysis'!B15</f>
        <v>1</v>
      </c>
      <c r="C26" s="49" t="s">
        <v>10</v>
      </c>
      <c r="D26" s="49"/>
    </row>
    <row r="27" spans="1:4" ht="12.75">
      <c r="A27" s="19" t="s">
        <v>58</v>
      </c>
      <c r="B27" s="4">
        <f>'Topic 2 - Analysis'!B20</f>
        <v>2</v>
      </c>
      <c r="C27" s="49" t="s">
        <v>11</v>
      </c>
      <c r="D27" s="49"/>
    </row>
    <row r="28" spans="1:4" ht="12.75">
      <c r="A28" s="48" t="s">
        <v>60</v>
      </c>
      <c r="B28" s="50">
        <f>B24+B25+B26+B27</f>
        <v>8</v>
      </c>
      <c r="C28" s="20"/>
      <c r="D28" s="20"/>
    </row>
    <row r="29" spans="1:4" ht="12.75">
      <c r="A29" s="48"/>
      <c r="B29" s="50"/>
      <c r="C29" s="20"/>
      <c r="D29" s="20"/>
    </row>
    <row r="30" spans="1:4" ht="12.75">
      <c r="A30" s="13"/>
      <c r="B30" s="4"/>
      <c r="C30" s="4"/>
      <c r="D30" s="4"/>
    </row>
    <row r="31" spans="1:5" s="18" customFormat="1" ht="12.75">
      <c r="A31" s="14" t="s">
        <v>61</v>
      </c>
      <c r="B31" s="16" t="s">
        <v>0</v>
      </c>
      <c r="C31" s="16" t="s">
        <v>2</v>
      </c>
      <c r="D31" s="16"/>
      <c r="E31" s="17"/>
    </row>
    <row r="32" spans="1:4" ht="25.5">
      <c r="A32" s="19" t="s">
        <v>62</v>
      </c>
      <c r="B32" s="4">
        <f>'Topic 3 - Use'!B3</f>
        <v>1</v>
      </c>
      <c r="C32" s="49" t="s">
        <v>12</v>
      </c>
      <c r="D32" s="49"/>
    </row>
    <row r="33" spans="1:4" s="7" customFormat="1" ht="25.5">
      <c r="A33" s="19" t="s">
        <v>63</v>
      </c>
      <c r="B33" s="4">
        <f>'Topic 3 - Use'!B4</f>
        <v>2</v>
      </c>
      <c r="C33" s="49" t="s">
        <v>13</v>
      </c>
      <c r="D33" s="49"/>
    </row>
    <row r="34" spans="1:4" s="7" customFormat="1" ht="25.5">
      <c r="A34" s="19" t="s">
        <v>64</v>
      </c>
      <c r="B34" s="4">
        <f>'Topic 3 - Use'!B5</f>
        <v>1</v>
      </c>
      <c r="C34" s="49" t="s">
        <v>14</v>
      </c>
      <c r="D34" s="49"/>
    </row>
    <row r="35" spans="1:4" s="7" customFormat="1" ht="38.25">
      <c r="A35" s="19" t="s">
        <v>65</v>
      </c>
      <c r="B35" s="4">
        <f>'Topic 3 - Use'!B6</f>
        <v>2</v>
      </c>
      <c r="C35" s="49" t="s">
        <v>15</v>
      </c>
      <c r="D35" s="49"/>
    </row>
    <row r="36" spans="1:4" s="7" customFormat="1" ht="15.75" customHeight="1">
      <c r="A36" s="48" t="s">
        <v>66</v>
      </c>
      <c r="B36" s="50">
        <f>B32+B33+B34+B35</f>
        <v>6</v>
      </c>
      <c r="C36" s="20"/>
      <c r="D36" s="20"/>
    </row>
    <row r="37" spans="1:4" s="7" customFormat="1" ht="12.75">
      <c r="A37" s="48"/>
      <c r="B37" s="50"/>
      <c r="C37" s="20"/>
      <c r="D37" s="20"/>
    </row>
    <row r="39" spans="1:4" s="7" customFormat="1" ht="12.75">
      <c r="A39" s="14" t="s">
        <v>107</v>
      </c>
      <c r="B39" s="21">
        <f>SUM(B20,B28,B36)</f>
        <v>29</v>
      </c>
      <c r="C39" s="22"/>
      <c r="D39" s="22"/>
    </row>
  </sheetData>
  <sheetProtection/>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4" max="4" width="10.140625" style="0" bestFit="1" customWidth="1"/>
    <col min="5" max="5" width="13.8515625" style="0" customWidth="1"/>
    <col min="6" max="6" width="9.140625" style="0" customWidth="1"/>
    <col min="7" max="7" width="13.421875" style="0" customWidth="1"/>
    <col min="8" max="9" width="14.00390625" style="0" customWidth="1"/>
    <col min="10" max="10" width="11.7109375" style="0" customWidth="1"/>
    <col min="11" max="17" width="9.140625" style="0"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ht="12.75">
      <c r="A2" s="26" t="str">
        <f>Scoring!A5</f>
        <v>Lowering Miners' Exposure to Respirable Coal Mine Dust</v>
      </c>
      <c r="B2" s="26" t="str">
        <f>Scoring!A7</f>
        <v>1219-AB64</v>
      </c>
      <c r="C2" s="27" t="str">
        <f>Scoring!A3</f>
        <v>Labor</v>
      </c>
      <c r="D2" s="6">
        <f>Scoring!B9</f>
        <v>40470</v>
      </c>
      <c r="E2" s="6" t="str">
        <f>Scoring!D7</f>
        <v>Yes</v>
      </c>
      <c r="F2">
        <f>G2+H2+J2</f>
        <v>29</v>
      </c>
      <c r="G2">
        <f>SUM(K2:N2)</f>
        <v>15</v>
      </c>
      <c r="H2">
        <f>O2+U2+Z2+AE2</f>
        <v>8</v>
      </c>
      <c r="I2">
        <f>G2+H2</f>
        <v>23</v>
      </c>
      <c r="J2">
        <f>SUM(AO2:AR2)</f>
        <v>6</v>
      </c>
      <c r="K2">
        <f>'Topic 1 - Openness'!B3</f>
        <v>5</v>
      </c>
      <c r="L2">
        <f>'Topic 1 - Openness'!B4</f>
        <v>3</v>
      </c>
      <c r="M2">
        <f>'Topic 1 - Openness'!B5</f>
        <v>4</v>
      </c>
      <c r="N2">
        <f>'Topic 1 - Openness'!B6</f>
        <v>3</v>
      </c>
      <c r="O2">
        <f>'Topic 2 - Analysis'!B4</f>
        <v>4</v>
      </c>
      <c r="P2">
        <f>'Topic 2 - Analysis'!B5</f>
        <v>5</v>
      </c>
      <c r="Q2">
        <f>'Topic 2 - Analysis'!B6</f>
        <v>5</v>
      </c>
      <c r="R2">
        <f>'Topic 2 - Analysis'!B7</f>
        <v>5</v>
      </c>
      <c r="S2">
        <f>'Topic 2 - Analysis'!B8</f>
        <v>4</v>
      </c>
      <c r="T2">
        <f>'Topic 2 - Analysis'!B9</f>
        <v>2</v>
      </c>
      <c r="U2">
        <f>'Topic 2 - Analysis'!B10</f>
        <v>1</v>
      </c>
      <c r="V2">
        <f>'Topic 2 - Analysis'!B11</f>
        <v>2</v>
      </c>
      <c r="W2">
        <f>'Topic 2 - Analysis'!B12</f>
        <v>1</v>
      </c>
      <c r="X2">
        <f>'Topic 2 - Analysis'!B13</f>
        <v>1</v>
      </c>
      <c r="Y2">
        <f>'Topic 2 - Analysis'!B14</f>
        <v>0</v>
      </c>
      <c r="Z2">
        <f>'Topic 2 - Analysis'!B15</f>
        <v>1</v>
      </c>
      <c r="AA2">
        <f>'Topic 2 - Analysis'!B16</f>
        <v>2</v>
      </c>
      <c r="AB2">
        <f>'Topic 2 - Analysis'!B17</f>
        <v>1</v>
      </c>
      <c r="AC2">
        <f>'Topic 2 - Analysis'!B18</f>
        <v>1</v>
      </c>
      <c r="AD2">
        <f>'Topic 2 - Analysis'!B19</f>
        <v>1</v>
      </c>
      <c r="AE2">
        <f>'Topic 2 - Analysis'!B20</f>
        <v>2</v>
      </c>
      <c r="AF2">
        <f>'Topic 2 - Analysis'!B21</f>
        <v>2</v>
      </c>
      <c r="AG2">
        <f>'Topic 2 - Analysis'!B22</f>
        <v>4</v>
      </c>
      <c r="AH2">
        <f>'Topic 2 - Analysis'!B23</f>
        <v>1</v>
      </c>
      <c r="AI2">
        <f>'Topic 2 - Analysis'!B24</f>
        <v>0</v>
      </c>
      <c r="AJ2">
        <f>'Topic 2 - Analysis'!B25</f>
        <v>2</v>
      </c>
      <c r="AK2">
        <f>'Topic 2 - Analysis'!B26</f>
        <v>2</v>
      </c>
      <c r="AL2">
        <f>'Topic 2 - Analysis'!B27</f>
        <v>1</v>
      </c>
      <c r="AM2">
        <f>'Topic 2 - Analysis'!B28</f>
        <v>3</v>
      </c>
      <c r="AN2">
        <f>'Topic 2 - Analysis'!B29</f>
        <v>2</v>
      </c>
      <c r="AO2">
        <f>'Topic 3 - Use'!B3</f>
        <v>1</v>
      </c>
      <c r="AP2">
        <f>'Topic 3 - Use'!B4</f>
        <v>2</v>
      </c>
      <c r="AQ2">
        <f>'Topic 3 - Use'!B5</f>
        <v>1</v>
      </c>
      <c r="AR2">
        <f>'Topic 3 - Use'!B6</f>
        <v>2</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H4" sqref="H4"/>
    </sheetView>
  </sheetViews>
  <sheetFormatPr defaultColWidth="9.140625" defaultRowHeight="12.75"/>
  <cols>
    <col min="1" max="1" width="29.140625" style="2" customWidth="1"/>
    <col min="2" max="2" width="5.8515625" style="36" customWidth="1"/>
    <col min="3" max="3" width="9.28125" style="36" customWidth="1"/>
    <col min="4" max="4" width="31.421875" style="47" customWidth="1"/>
    <col min="5" max="16384" width="9.140625" style="2" customWidth="1"/>
  </cols>
  <sheetData>
    <row r="1" spans="1:4" ht="15.75">
      <c r="A1" s="56" t="s">
        <v>49</v>
      </c>
      <c r="B1" s="57"/>
      <c r="C1" s="57"/>
      <c r="D1" s="58"/>
    </row>
    <row r="2" spans="1:4" ht="12.75">
      <c r="A2" s="30" t="s">
        <v>105</v>
      </c>
      <c r="B2" s="31" t="s">
        <v>0</v>
      </c>
      <c r="C2" s="31" t="s">
        <v>31</v>
      </c>
      <c r="D2" s="45" t="s">
        <v>3</v>
      </c>
    </row>
    <row r="3" spans="1:8" ht="78" customHeight="1">
      <c r="A3" s="33" t="s">
        <v>103</v>
      </c>
      <c r="B3" s="34">
        <v>5</v>
      </c>
      <c r="C3" s="3">
        <v>1</v>
      </c>
      <c r="D3" s="63" t="s">
        <v>114</v>
      </c>
      <c r="H3" s="62"/>
    </row>
    <row r="4" spans="1:4" ht="153">
      <c r="A4" s="33" t="s">
        <v>51</v>
      </c>
      <c r="B4" s="34">
        <v>3</v>
      </c>
      <c r="C4" s="3">
        <v>2</v>
      </c>
      <c r="D4" s="46" t="s">
        <v>143</v>
      </c>
    </row>
    <row r="5" spans="1:4" ht="255">
      <c r="A5" s="33" t="s">
        <v>52</v>
      </c>
      <c r="B5" s="34">
        <v>4</v>
      </c>
      <c r="C5" s="3">
        <v>3</v>
      </c>
      <c r="D5" s="46" t="s">
        <v>117</v>
      </c>
    </row>
    <row r="6" spans="1:4" ht="89.25">
      <c r="A6" s="33" t="s">
        <v>104</v>
      </c>
      <c r="B6" s="34">
        <v>3</v>
      </c>
      <c r="C6" s="3">
        <v>4</v>
      </c>
      <c r="D6" s="46" t="s">
        <v>118</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9" t="s">
        <v>54</v>
      </c>
      <c r="B1" s="59"/>
      <c r="C1" s="59"/>
      <c r="D1" s="59"/>
    </row>
    <row r="2" spans="1:4" ht="12.75">
      <c r="A2" s="30"/>
      <c r="B2" s="31" t="s">
        <v>0</v>
      </c>
      <c r="C2" s="31" t="s">
        <v>31</v>
      </c>
      <c r="D2" s="32" t="s">
        <v>3</v>
      </c>
    </row>
    <row r="3" spans="1:4" ht="12.75">
      <c r="A3" s="35"/>
      <c r="B3" s="37"/>
      <c r="C3" s="37"/>
      <c r="D3" s="38"/>
    </row>
    <row r="4" spans="1:4" ht="90">
      <c r="A4" s="39" t="s">
        <v>99</v>
      </c>
      <c r="B4" s="40">
        <f>ROUND(AVERAGE(B5:B9),0)</f>
        <v>4</v>
      </c>
      <c r="C4" s="41"/>
      <c r="D4" s="42"/>
    </row>
    <row r="5" spans="1:4" ht="60">
      <c r="A5" s="34" t="s">
        <v>16</v>
      </c>
      <c r="B5" s="3">
        <v>5</v>
      </c>
      <c r="C5" s="43" t="s">
        <v>69</v>
      </c>
      <c r="D5" s="35" t="s">
        <v>130</v>
      </c>
    </row>
    <row r="6" spans="1:4" ht="45">
      <c r="A6" s="34" t="s">
        <v>17</v>
      </c>
      <c r="B6" s="3">
        <v>5</v>
      </c>
      <c r="C6" s="43" t="s">
        <v>70</v>
      </c>
      <c r="D6" s="35" t="s">
        <v>131</v>
      </c>
    </row>
    <row r="7" spans="1:4" ht="76.5">
      <c r="A7" s="34" t="s">
        <v>18</v>
      </c>
      <c r="B7" s="3">
        <v>5</v>
      </c>
      <c r="C7" s="43" t="s">
        <v>71</v>
      </c>
      <c r="D7" s="35" t="s">
        <v>115</v>
      </c>
    </row>
    <row r="8" spans="1:4" ht="76.5">
      <c r="A8" s="34" t="s">
        <v>19</v>
      </c>
      <c r="B8" s="3">
        <v>4</v>
      </c>
      <c r="C8" s="43" t="s">
        <v>72</v>
      </c>
      <c r="D8" s="35" t="s">
        <v>119</v>
      </c>
    </row>
    <row r="9" spans="1:4" ht="140.25">
      <c r="A9" s="34" t="s">
        <v>37</v>
      </c>
      <c r="B9" s="3">
        <v>2</v>
      </c>
      <c r="C9" s="43" t="s">
        <v>73</v>
      </c>
      <c r="D9" s="35" t="s">
        <v>132</v>
      </c>
    </row>
    <row r="10" spans="1:4" ht="105">
      <c r="A10" s="39" t="s">
        <v>56</v>
      </c>
      <c r="B10" s="40">
        <f>ROUND(AVERAGE(B11:B14),0)</f>
        <v>1</v>
      </c>
      <c r="C10" s="41"/>
      <c r="D10" s="42"/>
    </row>
    <row r="11" spans="1:4" ht="76.5">
      <c r="A11" s="34" t="s">
        <v>20</v>
      </c>
      <c r="B11" s="3">
        <v>2</v>
      </c>
      <c r="C11" s="43" t="s">
        <v>74</v>
      </c>
      <c r="D11" s="35" t="s">
        <v>120</v>
      </c>
    </row>
    <row r="12" spans="1:4" ht="127.5">
      <c r="A12" s="34" t="s">
        <v>21</v>
      </c>
      <c r="B12" s="3">
        <v>1</v>
      </c>
      <c r="C12" s="43" t="s">
        <v>75</v>
      </c>
      <c r="D12" s="35" t="s">
        <v>121</v>
      </c>
    </row>
    <row r="13" spans="1:4" ht="45">
      <c r="A13" s="34" t="s">
        <v>19</v>
      </c>
      <c r="B13" s="3">
        <v>1</v>
      </c>
      <c r="C13" s="43" t="s">
        <v>76</v>
      </c>
      <c r="D13" s="35" t="s">
        <v>122</v>
      </c>
    </row>
    <row r="14" spans="1:4" ht="75">
      <c r="A14" s="34" t="s">
        <v>38</v>
      </c>
      <c r="B14" s="3">
        <v>0</v>
      </c>
      <c r="C14" s="43" t="s">
        <v>77</v>
      </c>
      <c r="D14" s="35" t="s">
        <v>123</v>
      </c>
    </row>
    <row r="15" spans="1:4" s="44" customFormat="1" ht="60">
      <c r="A15" s="39" t="s">
        <v>57</v>
      </c>
      <c r="B15" s="40">
        <f>ROUND(AVERAGE(B16:B19),0)</f>
        <v>1</v>
      </c>
      <c r="C15" s="41"/>
      <c r="D15" s="42"/>
    </row>
    <row r="16" spans="1:4" ht="63.75">
      <c r="A16" s="34" t="s">
        <v>45</v>
      </c>
      <c r="B16" s="3">
        <v>2</v>
      </c>
      <c r="C16" s="43" t="s">
        <v>78</v>
      </c>
      <c r="D16" s="35" t="s">
        <v>133</v>
      </c>
    </row>
    <row r="17" spans="1:4" ht="195">
      <c r="A17" s="34" t="s">
        <v>46</v>
      </c>
      <c r="B17" s="3">
        <v>1</v>
      </c>
      <c r="C17" s="43" t="s">
        <v>79</v>
      </c>
      <c r="D17" s="35" t="s">
        <v>124</v>
      </c>
    </row>
    <row r="18" spans="1:4" ht="63.75">
      <c r="A18" s="34" t="s">
        <v>22</v>
      </c>
      <c r="B18" s="3">
        <v>1</v>
      </c>
      <c r="C18" s="43" t="s">
        <v>80</v>
      </c>
      <c r="D18" s="35" t="s">
        <v>134</v>
      </c>
    </row>
    <row r="19" spans="1:4" ht="105">
      <c r="A19" s="34" t="s">
        <v>23</v>
      </c>
      <c r="B19" s="3">
        <v>1</v>
      </c>
      <c r="C19" s="43" t="s">
        <v>81</v>
      </c>
      <c r="D19" s="35" t="s">
        <v>125</v>
      </c>
    </row>
    <row r="20" spans="1:4" ht="45">
      <c r="A20" s="39" t="s">
        <v>58</v>
      </c>
      <c r="B20" s="40">
        <f>ROUND(AVERAGE(B21:B29),0)</f>
        <v>2</v>
      </c>
      <c r="C20" s="41"/>
      <c r="D20" s="42"/>
    </row>
    <row r="21" spans="1:4" ht="102">
      <c r="A21" s="34" t="s">
        <v>47</v>
      </c>
      <c r="B21" s="3">
        <v>2</v>
      </c>
      <c r="C21" s="43" t="s">
        <v>82</v>
      </c>
      <c r="D21" s="35" t="s">
        <v>135</v>
      </c>
    </row>
    <row r="22" spans="1:4" ht="63.75">
      <c r="A22" s="34" t="s">
        <v>24</v>
      </c>
      <c r="B22" s="3">
        <v>4</v>
      </c>
      <c r="C22" s="43" t="s">
        <v>83</v>
      </c>
      <c r="D22" s="35" t="s">
        <v>136</v>
      </c>
    </row>
    <row r="23" spans="1:4" ht="60">
      <c r="A23" s="34" t="s">
        <v>25</v>
      </c>
      <c r="B23" s="3">
        <v>1</v>
      </c>
      <c r="C23" s="43" t="s">
        <v>84</v>
      </c>
      <c r="D23" s="35" t="s">
        <v>126</v>
      </c>
    </row>
    <row r="24" spans="1:4" ht="90">
      <c r="A24" s="34" t="s">
        <v>26</v>
      </c>
      <c r="B24" s="3">
        <v>0</v>
      </c>
      <c r="C24" s="43" t="s">
        <v>85</v>
      </c>
      <c r="D24" s="35" t="s">
        <v>127</v>
      </c>
    </row>
    <row r="25" spans="1:4" ht="76.5">
      <c r="A25" s="34" t="s">
        <v>27</v>
      </c>
      <c r="B25" s="3">
        <v>2</v>
      </c>
      <c r="C25" s="43" t="s">
        <v>86</v>
      </c>
      <c r="D25" s="35" t="s">
        <v>128</v>
      </c>
    </row>
    <row r="26" spans="1:4" ht="45">
      <c r="A26" s="34" t="s">
        <v>48</v>
      </c>
      <c r="B26" s="3">
        <v>2</v>
      </c>
      <c r="C26" s="43" t="s">
        <v>87</v>
      </c>
      <c r="D26" s="35" t="s">
        <v>113</v>
      </c>
    </row>
    <row r="27" spans="1:4" ht="60">
      <c r="A27" s="34" t="s">
        <v>28</v>
      </c>
      <c r="B27" s="3">
        <v>1</v>
      </c>
      <c r="C27" s="43" t="s">
        <v>88</v>
      </c>
      <c r="D27" s="35" t="s">
        <v>137</v>
      </c>
    </row>
    <row r="28" spans="1:4" ht="60">
      <c r="A28" s="34" t="s">
        <v>29</v>
      </c>
      <c r="B28" s="3">
        <v>3</v>
      </c>
      <c r="C28" s="43" t="s">
        <v>89</v>
      </c>
      <c r="D28" s="35" t="s">
        <v>129</v>
      </c>
    </row>
    <row r="29" spans="1:4" ht="75">
      <c r="A29" s="34" t="s">
        <v>30</v>
      </c>
      <c r="B29" s="3">
        <v>2</v>
      </c>
      <c r="C29" s="43" t="s">
        <v>90</v>
      </c>
      <c r="D29" s="35" t="s">
        <v>138</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J4" sqref="J4"/>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6" t="s">
        <v>61</v>
      </c>
      <c r="B1" s="60"/>
      <c r="C1" s="60"/>
      <c r="D1" s="61"/>
    </row>
    <row r="2" spans="1:4" ht="12.75">
      <c r="A2" s="30" t="s">
        <v>105</v>
      </c>
      <c r="B2" s="31" t="s">
        <v>0</v>
      </c>
      <c r="C2" s="31" t="s">
        <v>31</v>
      </c>
      <c r="D2" s="32" t="s">
        <v>3</v>
      </c>
    </row>
    <row r="3" spans="1:4" ht="165.75">
      <c r="A3" s="33" t="s">
        <v>100</v>
      </c>
      <c r="B3" s="34">
        <v>1</v>
      </c>
      <c r="C3" s="3">
        <v>9</v>
      </c>
      <c r="D3" s="35" t="s">
        <v>141</v>
      </c>
    </row>
    <row r="4" spans="1:4" ht="140.25">
      <c r="A4" s="33"/>
      <c r="B4" s="34">
        <v>2</v>
      </c>
      <c r="C4" s="3">
        <v>10</v>
      </c>
      <c r="D4" s="35" t="s">
        <v>142</v>
      </c>
    </row>
    <row r="5" spans="1:4" ht="76.5">
      <c r="A5" s="33" t="s">
        <v>101</v>
      </c>
      <c r="B5" s="34">
        <v>1</v>
      </c>
      <c r="C5" s="3">
        <v>11</v>
      </c>
      <c r="D5" s="35" t="s">
        <v>140</v>
      </c>
    </row>
    <row r="6" spans="1:4" ht="90">
      <c r="A6" s="33" t="s">
        <v>102</v>
      </c>
      <c r="B6" s="34">
        <v>2</v>
      </c>
      <c r="C6" s="3">
        <v>12</v>
      </c>
      <c r="D6" s="35" t="s">
        <v>139</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2011-02-07T14:20:54Z</dcterms:created>
  <dcterms:modified xsi:type="dcterms:W3CDTF">2011-02-07T14:23:57Z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