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135"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<sst xmlns="http://schemas.openxmlformats.org/spreadsheetml/2006/main" count="192" uniqueCount="144">
  <si>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</si>
  <si>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</si>
  <si>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</si>
  <si>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</si>
  <si>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</si>
  <si>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</si>
  <si>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</si>
  <si>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</si>
  <si>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</si>
  <si>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</si>
  <si>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</si>
  <si>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</si>
  <si>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</si>
  <si>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</si>
  <si>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</si>
  <si>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</si>
  <si>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</si>
  <si>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</si>
  <si>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</si>
  <si>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</si>
  <si>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</si>
  <si>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</si>
  <si>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</si>
  <si>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</si>
  <si>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</si>
  <si>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</si>
  <si>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</si>
  <si>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</si>
  <si>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</si>
  <si>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</si>
  <si>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</si>
  <si>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</si>
  <si>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</si>
  <si>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</si>
  <si>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</si>
  <si>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</si>
  <si>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</si>
  <si>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</si>
  <si>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</si>
  <si>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</si>
  <si>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</si>
  <si>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</si>
  <si>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</si>
  <si>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</si>
  <si>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</si>
  <si>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</si>
  <si>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</si>
  <si>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</si>
  <si>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</si>
  <si>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</si>
  <si>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</si>
  <si>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</si>
  <si>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</si>
  <si>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</si>
  <si>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</si>
  <si>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</si>
  <si>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</si>
  <si>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</si>
  <si>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</si>
  <si>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</si>
  <si>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</si>
  <si>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</si>
  <si>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</si>
  <si>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</si>
  <si>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</si>
  <si>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</si>
  <si>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</si>
  <si>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</si>
  <si>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</si>
  <si>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</si>
  <si>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</si>
  <si>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</si>
  <si>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</si>
  <si>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</si>
  <si>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</si>
  <si>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</si>
  <si>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</si>
  <si>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</si>
  <si>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</si>
  <si>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</si>
  <si>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</si>
  <si>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</si>
  <si>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</si>
  <si>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</si>
  <si>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</si>
  <si>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</si>
  <si>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</si>
  <si>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</si>
  <si>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</si>
  <si>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</si>
  <si>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</si>
  <si>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</si>
  <si>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</si>
  <si>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</si>
  <si>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</si>
  <si>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</si>
  <si>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</si>
  <si>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</si>
  <si>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</si>
  <si>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</si>
  <si>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</si>
  <si>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</si>
  <si>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</si>
  <si>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</si>
  <si>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</si>
  <si>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</si>
  <si>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EPA</t>
  </si>
  <si>
    <t>Reconsideration of the 2008 Ozone NAAQS</t>
  </si>
  <si>
    <t>2060 AP98</t>
  </si>
  <si>
    <t>Proposed</t>
  </si>
  <si>
    <t>The analysis clearly lists outcomes that affect quality of life including estimates of various mortality and morbidity.</t>
  </si>
  <si>
    <t>The regulations work through further regulation from the States spelled out in State Implementation Plans, which in turn work through predicted improvements in air quality followed by improved health.  Most but not all (for example, the SIP process) can be tested in advance.</t>
  </si>
  <si>
    <t>The RIA does a good job emphazising the speculative nature of many of the estimates although the presentations of the hundred of alternative cost and benefit estimates as if they were all of equal weight is misleading.</t>
  </si>
  <si>
    <t>The problem is clearly based on mountains of systematic evidence.</t>
  </si>
  <si>
    <t>The analysis clearly presents quite a bit of quantitative data in support for the harmful health impacts of Ozone.  But is not clear always why changes were made  from the 2010 assumptions.</t>
  </si>
  <si>
    <t>The analysis does present many of the uncertaities with the estimates but does not present distributions or simulations only wide ranges.</t>
  </si>
  <si>
    <t xml:space="preserve">The analysis presents a good number of altrnatives but leaves out one (0.079) from the 2008 final RIA. </t>
  </si>
  <si>
    <t xml:space="preserve">We had difficulty finding the RIA, which was not on Regulations.gov.  We had to call EPA to find someone to direct us to a EPA web address, which contained a link to it. </t>
  </si>
  <si>
    <t>Much of the new data for the reconsideration is based on assumptions and are difficult to verify. You have to go to the 2008 RIA to find data sources.</t>
  </si>
  <si>
    <t>The 2008 RIA which the updated RIA for the 2010 revision does a nice job of explaining the theory of market failure and the problems that high transactions costs and the lack of well-defined property rights presents for the Ozone case.</t>
  </si>
  <si>
    <t xml:space="preserve">They are already set on regulating Ozone in a certain way, they are just narrowing in on what the appropriate level would be.  </t>
  </si>
  <si>
    <t>They have a decent comparison of the different levels and what the impacts would be.</t>
  </si>
  <si>
    <t>They refer to the baseline of the 2008 RIA, which is thorough but you'd have to go back and read that document to know what's going on.</t>
  </si>
  <si>
    <t>There is a thorough discussion of engineering costs in the 2008 RIA. There is no quantification of the secondary standard.</t>
  </si>
  <si>
    <t xml:space="preserve">No, for example, where technolgy is not considered likely to  be developed by 2020 to meet compliance costs are not estimated. </t>
  </si>
  <si>
    <t>Prices impacts are not considered.</t>
  </si>
  <si>
    <t>Other than assuming that new technologies to reduce compliance costs will be invented, no human behavioral changes are considered.</t>
  </si>
  <si>
    <t>They mention uncertainty and present two different methods of cost calculations for comparison</t>
  </si>
  <si>
    <t>Costs and benefits for alternatives are listed but there is no discussion of which alternative might maximize net benefits.</t>
  </si>
  <si>
    <t>See above.  Cost-effectiveness coud be infered from the data pressented but there is no analysis od cost-effectiveness.</t>
  </si>
  <si>
    <t>There is a good discussion of the distribution of costs geographiclly down to the county level.</t>
  </si>
  <si>
    <t>There is some data presented on the age and location of the beneficiaries.</t>
  </si>
  <si>
    <t>There is no evidence presented that they used the RIA in their decision making.</t>
  </si>
  <si>
    <t>EPA is suppose to review the standards every five years, but they don't clearly address how they will measure future progress although presumably they would update their current analysis.</t>
  </si>
  <si>
    <t>Again EPA does not directly address how the intend to track or measure true performance such as the expected health benefits.  However Ozone levels will be closely monitored.</t>
  </si>
  <si>
    <t>Again concentrating on the new analysis as opposed to the analysis from the 2008 final rule, much of it is speculative and as mentioned in the RIA "Illustrative"</t>
  </si>
  <si>
    <t>One must be familiar with previous EPA methodology and rulemakings to be able to understand what EPA is doing here. It was easy to read (language isn't too technical), but to follow all of the logic you'd have to jump back and forth between the rule, the RIA, and the old RIA and that's a burden on readers.</t>
  </si>
  <si>
    <t>Morbidity and mortality reductions are modeled to follow from improvements in measurable air quality indicators.  The actual mortality and morbidity reductions are not actually measured.</t>
  </si>
  <si>
    <t>They don't attempt to maximize net benefits, but they clearly believe that the range of new levels that they proposed are more likely to increase net benefits.</t>
  </si>
  <si>
    <t>The revisions to the 2008 standard(the 0.060 and 0.055 proposals and the new secondary NAAQS) as the RIA itself states are not as well supported by empirical evidence because of increased uncertainty and difficulty of quantifying the impacts.</t>
  </si>
  <si>
    <t>Based on its reconsideration of the primary and secondary national ambient air quality standards (NAAQS) for ozone (O3) set in March 2008, EPA proposes to set different primary and secondary standards then those set in 2008 to provide requisite protections of public health and welfare, repectively.  With regard to the primary standard for O3, EPA proposes that the level of the 8-hour primary standard, which was set at 0.075 ppm in the 2008 final rule, should instead be set at a lower level within the range of 0.060 to 0.070 parts per million (ppm), to provide increased protection for children and other "at risk" populations against an array of O3-related adverse health effects that range from decreased lung function and increased respiratory symptoms to serious indicatiors of respiratory morbidity including emergency department visits and hospital admissions for respiratory causes, and possibly cardiovascular-related morbidity as well as total non-accidental and cardiopulmonary mortality.  With regard to the secondary O3 standard, which was set identical to the revised primary standard in the 2008 final rule, should instead be a new cumulative, seasonal standard expressed as an annual index of the sum of weighted hourly concentrations, cumulated over 12 hours per day (8 am to 8 pm) during the consecutive 3-month period within the O3 season with the maximum index value, set at a level within the range of 7 to 15 ppm-hours, to provide increased protection against O3-related adverse impacts on vegetation and forested ecosystems.</t>
  </si>
  <si>
    <t>Regulatory Scoring</t>
  </si>
  <si>
    <t>Yes</t>
  </si>
  <si>
    <t>Total Score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</si>
</sst>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35" borderId="0" xfId="0" applyFill="1" applyAlignment="1">
      <alignment/>
    </xf>
    <xf numFmtId="0" fontId="0" fillId="33" borderId="0" xfId="0" applyFont="1" applyFill="1" applyBorder="1" applyAlignment="1">
      <alignment horizontal="left" wrapText="1"/>
    </xf>
    <xf numFmtId="0" fontId="3" fillId="0" borderId="0" xfId="54" applyFont="1" applyBorder="1" applyAlignment="1" applyProtection="1">
      <alignment horizontal="left"/>
      <protection/>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39"/>
  <sheetViews>
    <sheetView tabSelected="1" zoomScalePageLayoutView="0" workbookViewId="0" topLeftCell="A1">
      <selection activeCell="E1" sqref="E1"/>
    </sheetView>
  </sheetViews>
  <sheetFormatPr defaultColWidth="9.140625" defaultRowHeight="12.75"/>
  <cols>
    <col min="1" max="1" width="62.57421875" style="19" customWidth="1"/>
    <col min="2" max="2" width="7.7109375" style="6" customWidth="1"/>
    <col min="3" max="4" width="9.140625" style="6" customWidth="1"/>
    <col min="5" max="5" width="9.140625" style="8" customWidth="1"/>
    <col min="6" max="16384" width="9.140625" style="6" customWidth="1"/>
  </cols>
  <sheetData>
    <row r="1" spans="1:4" ht="12.75">
      <c r="A1" s="49" t="s">
        <v>141</v>
      </c>
      <c r="B1" s="49"/>
      <c r="C1" s="49"/>
      <c r="D1" s="49"/>
    </row>
    <row r="2" spans="1:4" ht="12.75">
      <c r="A2" s="9" t="s">
        <v>36</v>
      </c>
      <c r="B2" s="10"/>
      <c r="C2" s="10"/>
      <c r="D2" s="10"/>
    </row>
    <row r="3" spans="1:4" ht="12.75">
      <c r="A3" s="11" t="s">
        <v>106</v>
      </c>
      <c r="B3" s="12"/>
      <c r="C3" s="12"/>
      <c r="D3" s="12"/>
    </row>
    <row r="4" spans="1:4" ht="12.75">
      <c r="A4" s="9" t="s">
        <v>32</v>
      </c>
      <c r="B4" s="10"/>
      <c r="C4" s="10"/>
      <c r="D4" s="10"/>
    </row>
    <row r="5" spans="1:4" ht="12.75" customHeight="1">
      <c r="A5" s="50" t="s">
        <v>107</v>
      </c>
      <c r="B5" s="50"/>
      <c r="C5" s="50"/>
      <c r="D5" s="50"/>
    </row>
    <row r="6" spans="1:4" ht="12.75">
      <c r="A6" s="51" t="s">
        <v>33</v>
      </c>
      <c r="B6" s="51"/>
      <c r="C6" s="51"/>
      <c r="D6" s="51"/>
    </row>
    <row r="7" spans="1:4" ht="12.75">
      <c r="A7" s="13" t="s">
        <v>108</v>
      </c>
      <c r="B7" s="48" t="s">
        <v>42</v>
      </c>
      <c r="C7" s="48" t="s">
        <v>43</v>
      </c>
      <c r="D7" s="13" t="s">
        <v>142</v>
      </c>
    </row>
    <row r="8" spans="1:4" ht="12.75" customHeight="1">
      <c r="A8" s="9" t="s">
        <v>34</v>
      </c>
      <c r="B8" s="51" t="s">
        <v>35</v>
      </c>
      <c r="C8" s="51"/>
      <c r="D8" s="51"/>
    </row>
    <row r="9" spans="1:4" ht="12.75">
      <c r="A9" s="13" t="s">
        <v>109</v>
      </c>
      <c r="B9" s="53">
        <v>40197</v>
      </c>
      <c r="C9" s="50"/>
      <c r="D9" s="50"/>
    </row>
    <row r="10" spans="1:4" ht="12.75">
      <c r="A10" s="14" t="s">
        <v>1</v>
      </c>
      <c r="B10" s="15"/>
      <c r="C10" s="15"/>
      <c r="D10" s="15"/>
    </row>
    <row r="11" spans="1:4" ht="12.75" customHeight="1">
      <c r="A11" s="52" t="s">
        <v>140</v>
      </c>
      <c r="B11" s="52"/>
      <c r="C11" s="52"/>
      <c r="D11" s="52"/>
    </row>
    <row r="12" spans="1:4" ht="12.75">
      <c r="A12" s="52"/>
      <c r="B12" s="52"/>
      <c r="C12" s="52"/>
      <c r="D12" s="52"/>
    </row>
    <row r="13" spans="1:4" ht="12.75">
      <c r="A13" s="52"/>
      <c r="B13" s="52"/>
      <c r="C13" s="52"/>
      <c r="D13" s="52"/>
    </row>
    <row r="14" spans="1:4" ht="30" customHeight="1">
      <c r="A14" s="52"/>
      <c r="B14" s="52"/>
      <c r="C14" s="52"/>
      <c r="D14" s="52"/>
    </row>
    <row r="15" spans="1:256" s="1" customFormat="1" ht="12.75">
      <c r="A15" s="14" t="s">
        <v>49</v>
      </c>
      <c r="B15" s="16" t="s">
        <v>0</v>
      </c>
      <c r="C15" s="16" t="s">
        <v>2</v>
      </c>
      <c r="D15" s="16"/>
      <c r="E15" s="17"/>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4" ht="25.5">
      <c r="A16" s="19" t="s">
        <v>50</v>
      </c>
      <c r="B16" s="4">
        <f>'Topic 1 - Openness'!B3</f>
        <v>1</v>
      </c>
      <c r="C16" s="47" t="s">
        <v>4</v>
      </c>
      <c r="D16" s="47"/>
    </row>
    <row r="17" spans="1:4" ht="12.75">
      <c r="A17" s="19" t="s">
        <v>51</v>
      </c>
      <c r="B17" s="4">
        <f>'Topic 1 - Openness'!B4</f>
        <v>2</v>
      </c>
      <c r="C17" s="47" t="s">
        <v>5</v>
      </c>
      <c r="D17" s="47"/>
    </row>
    <row r="18" spans="1:4" ht="12.75">
      <c r="A18" s="19" t="s">
        <v>52</v>
      </c>
      <c r="B18" s="4">
        <f>'Topic 1 - Openness'!B5</f>
        <v>3</v>
      </c>
      <c r="C18" s="47" t="s">
        <v>6</v>
      </c>
      <c r="D18" s="47"/>
    </row>
    <row r="19" spans="1:4" ht="31.5" customHeight="1">
      <c r="A19" s="19" t="s">
        <v>53</v>
      </c>
      <c r="B19" s="4">
        <f>'Topic 1 - Openness'!B6</f>
        <v>3</v>
      </c>
      <c r="C19" s="47" t="s">
        <v>7</v>
      </c>
      <c r="D19" s="47"/>
    </row>
    <row r="20" spans="1:4" ht="12.75">
      <c r="A20" s="46" t="s">
        <v>59</v>
      </c>
      <c r="B20" s="48">
        <f>B16+B17+B18+B19</f>
        <v>9</v>
      </c>
      <c r="C20" s="20"/>
      <c r="D20" s="20"/>
    </row>
    <row r="21" spans="1:4" ht="12.75">
      <c r="A21" s="46"/>
      <c r="B21" s="48"/>
      <c r="C21" s="20"/>
      <c r="D21" s="20"/>
    </row>
    <row r="22" spans="1:4" ht="12.75">
      <c r="A22" s="13"/>
      <c r="B22" s="4"/>
      <c r="C22" s="4"/>
      <c r="D22" s="4"/>
    </row>
    <row r="23" spans="1:256" s="1" customFormat="1" ht="12.75">
      <c r="A23" s="14" t="s">
        <v>54</v>
      </c>
      <c r="B23" s="16" t="s">
        <v>0</v>
      </c>
      <c r="C23" s="16" t="s">
        <v>2</v>
      </c>
      <c r="D23" s="16"/>
      <c r="E23" s="17"/>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4" ht="25.5">
      <c r="A24" s="19" t="s">
        <v>55</v>
      </c>
      <c r="B24" s="4">
        <f>'Topic 2 - Analysis'!B4</f>
        <v>4</v>
      </c>
      <c r="C24" s="47" t="s">
        <v>8</v>
      </c>
      <c r="D24" s="47"/>
    </row>
    <row r="25" spans="1:4" ht="38.25">
      <c r="A25" s="19" t="s">
        <v>56</v>
      </c>
      <c r="B25" s="4">
        <f>'Topic 2 - Analysis'!B10</f>
        <v>4</v>
      </c>
      <c r="C25" s="47" t="s">
        <v>9</v>
      </c>
      <c r="D25" s="47"/>
    </row>
    <row r="26" spans="1:4" ht="25.5">
      <c r="A26" s="19" t="s">
        <v>57</v>
      </c>
      <c r="B26" s="4">
        <f>'Topic 2 - Analysis'!B15</f>
        <v>4</v>
      </c>
      <c r="C26" s="47" t="s">
        <v>10</v>
      </c>
      <c r="D26" s="47"/>
    </row>
    <row r="27" spans="1:4" ht="12.75">
      <c r="A27" s="19" t="s">
        <v>58</v>
      </c>
      <c r="B27" s="4">
        <f>'Topic 2 - Analysis'!B20</f>
        <v>2</v>
      </c>
      <c r="C27" s="47" t="s">
        <v>11</v>
      </c>
      <c r="D27" s="47"/>
    </row>
    <row r="28" spans="1:4" ht="12.75">
      <c r="A28" s="46" t="s">
        <v>60</v>
      </c>
      <c r="B28" s="48">
        <f>B24+B25+B26+B27</f>
        <v>14</v>
      </c>
      <c r="C28" s="20"/>
      <c r="D28" s="20"/>
    </row>
    <row r="29" spans="1:4" ht="12.75">
      <c r="A29" s="46"/>
      <c r="B29" s="48"/>
      <c r="C29" s="20"/>
      <c r="D29" s="20"/>
    </row>
    <row r="30" spans="1:4" ht="12.75">
      <c r="A30" s="13"/>
      <c r="B30" s="4"/>
      <c r="C30" s="4"/>
      <c r="D30" s="4"/>
    </row>
    <row r="31" spans="1:256" s="1" customFormat="1" ht="12.75">
      <c r="A31" s="14" t="s">
        <v>61</v>
      </c>
      <c r="B31" s="16" t="s">
        <v>0</v>
      </c>
      <c r="C31" s="16" t="s">
        <v>2</v>
      </c>
      <c r="D31" s="16"/>
      <c r="E31" s="17"/>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4" ht="25.5">
      <c r="A32" s="19" t="s">
        <v>62</v>
      </c>
      <c r="B32" s="4">
        <f>'Topic 3 - Use'!B3</f>
        <v>1</v>
      </c>
      <c r="C32" s="47" t="s">
        <v>12</v>
      </c>
      <c r="D32" s="47"/>
    </row>
    <row r="33" spans="1:4" ht="25.5">
      <c r="A33" s="19" t="s">
        <v>63</v>
      </c>
      <c r="B33" s="4">
        <f>'Topic 3 - Use'!B4</f>
        <v>3</v>
      </c>
      <c r="C33" s="47" t="s">
        <v>13</v>
      </c>
      <c r="D33" s="47"/>
    </row>
    <row r="34" spans="1:4" ht="25.5">
      <c r="A34" s="19" t="s">
        <v>64</v>
      </c>
      <c r="B34" s="4">
        <f>'Topic 3 - Use'!B5</f>
        <v>2</v>
      </c>
      <c r="C34" s="47" t="s">
        <v>14</v>
      </c>
      <c r="D34" s="47"/>
    </row>
    <row r="35" spans="1:4" ht="38.25">
      <c r="A35" s="19" t="s">
        <v>65</v>
      </c>
      <c r="B35" s="4">
        <f>'Topic 3 - Use'!B6</f>
        <v>2</v>
      </c>
      <c r="C35" s="47" t="s">
        <v>15</v>
      </c>
      <c r="D35" s="47"/>
    </row>
    <row r="36" spans="1:4" ht="15.75" customHeight="1">
      <c r="A36" s="46" t="s">
        <v>66</v>
      </c>
      <c r="B36" s="48">
        <f>B32+B33+B34+B35</f>
        <v>8</v>
      </c>
      <c r="C36" s="20"/>
      <c r="D36" s="20"/>
    </row>
    <row r="37" spans="1:4" ht="12.75">
      <c r="A37" s="46"/>
      <c r="B37" s="48"/>
      <c r="C37" s="20"/>
      <c r="D37" s="20"/>
    </row>
    <row r="39" spans="1:4" ht="12.75">
      <c r="A39" s="14" t="s">
        <v>143</v>
      </c>
      <c r="B39" s="16">
        <f>SUM(B20,B28,B36)</f>
        <v>31</v>
      </c>
      <c r="C39" s="21"/>
      <c r="D39" s="21"/>
    </row>
  </sheetData>
  <sheetProtection/>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rintOptions/>
  <pageMargins left="0.75" right="0.75" top="1" bottom="1" header="0.5" footer="0.5"/>
  <pageSetup horizontalDpi="600" verticalDpi="600" orientation="portrait"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F19" sqref="F19"/>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2" t="s">
        <v>82</v>
      </c>
      <c r="AG1" s="22" t="s">
        <v>83</v>
      </c>
      <c r="AH1" s="22" t="s">
        <v>84</v>
      </c>
      <c r="AI1" s="22" t="s">
        <v>85</v>
      </c>
      <c r="AJ1" s="22" t="s">
        <v>86</v>
      </c>
      <c r="AK1" s="22" t="s">
        <v>87</v>
      </c>
      <c r="AL1" s="22" t="s">
        <v>88</v>
      </c>
      <c r="AM1" s="22" t="s">
        <v>89</v>
      </c>
      <c r="AN1" s="23" t="s">
        <v>90</v>
      </c>
      <c r="AO1" s="24" t="s">
        <v>95</v>
      </c>
      <c r="AP1" s="24" t="s">
        <v>96</v>
      </c>
      <c r="AQ1" s="24" t="s">
        <v>97</v>
      </c>
      <c r="AR1" s="24" t="s">
        <v>98</v>
      </c>
    </row>
    <row r="2" spans="1:44" ht="12.75">
      <c r="A2" s="7" t="str">
        <f>Scoring!A5</f>
        <v>Reconsideration of the 2008 Ozone NAAQS</v>
      </c>
      <c r="B2" s="7" t="str">
        <f>Scoring!A7</f>
        <v>2060 AP98</v>
      </c>
      <c r="C2" s="25" t="str">
        <f>Scoring!A3</f>
        <v>EPA</v>
      </c>
      <c r="D2" s="26">
        <f>Scoring!B9</f>
        <v>40197</v>
      </c>
      <c r="E2" s="26" t="str">
        <f>Scoring!D7</f>
        <v>Yes</v>
      </c>
      <c r="F2">
        <f>G2+H2+J2</f>
        <v>31</v>
      </c>
      <c r="G2">
        <f>SUM(K2:N2)</f>
        <v>9</v>
      </c>
      <c r="H2">
        <f>O2+U2+Z2+AE2</f>
        <v>14</v>
      </c>
      <c r="I2">
        <f>G2+H2</f>
        <v>23</v>
      </c>
      <c r="J2">
        <f>SUM(AO2:AR2)</f>
        <v>8</v>
      </c>
      <c r="K2">
        <f>'Topic 1 - Openness'!B3</f>
        <v>1</v>
      </c>
      <c r="L2">
        <f>'Topic 1 - Openness'!B4</f>
        <v>2</v>
      </c>
      <c r="M2">
        <f>'Topic 1 - Openness'!B5</f>
        <v>3</v>
      </c>
      <c r="N2">
        <f>'Topic 1 - Openness'!B6</f>
        <v>3</v>
      </c>
      <c r="O2">
        <f>'Topic 2 - Analysis'!B4</f>
        <v>4</v>
      </c>
      <c r="P2">
        <f>'Topic 2 - Analysis'!B5</f>
        <v>5</v>
      </c>
      <c r="Q2">
        <f>'Topic 2 - Analysis'!B6</f>
        <v>3</v>
      </c>
      <c r="R2">
        <f>'Topic 2 - Analysis'!B7</f>
        <v>4</v>
      </c>
      <c r="S2">
        <f>'Topic 2 - Analysis'!B8</f>
        <v>3</v>
      </c>
      <c r="T2">
        <f>'Topic 2 - Analysis'!B9</f>
        <v>3</v>
      </c>
      <c r="U2">
        <f>'Topic 2 - Analysis'!B10</f>
        <v>4</v>
      </c>
      <c r="V2">
        <f>'Topic 2 - Analysis'!B11</f>
        <v>4</v>
      </c>
      <c r="W2">
        <f>'Topic 2 - Analysis'!B12</f>
        <v>4</v>
      </c>
      <c r="X2">
        <f>'Topic 2 - Analysis'!B13</f>
        <v>4</v>
      </c>
      <c r="Y2">
        <f>'Topic 2 - Analysis'!B14</f>
        <v>3</v>
      </c>
      <c r="Z2">
        <f>'Topic 2 - Analysis'!B15</f>
        <v>4</v>
      </c>
      <c r="AA2">
        <f>'Topic 2 - Analysis'!B16</f>
        <v>4</v>
      </c>
      <c r="AB2">
        <f>'Topic 2 - Analysis'!B17</f>
        <v>3</v>
      </c>
      <c r="AC2">
        <f>'Topic 2 - Analysis'!B18</f>
        <v>4</v>
      </c>
      <c r="AD2">
        <f>'Topic 2 - Analysis'!B19</f>
        <v>4</v>
      </c>
      <c r="AE2">
        <f>'Topic 2 - Analysis'!B20</f>
        <v>2</v>
      </c>
      <c r="AF2">
        <f>'Topic 2 - Analysis'!B21</f>
        <v>3</v>
      </c>
      <c r="AG2">
        <f>'Topic 2 - Analysis'!B22</f>
        <v>3</v>
      </c>
      <c r="AH2">
        <f>'Topic 2 - Analysis'!B23</f>
        <v>0</v>
      </c>
      <c r="AI2">
        <f>'Topic 2 - Analysis'!B24</f>
        <v>0</v>
      </c>
      <c r="AJ2">
        <f>'Topic 2 - Analysis'!B25</f>
        <v>4</v>
      </c>
      <c r="AK2">
        <f>'Topic 2 - Analysis'!B26</f>
        <v>2</v>
      </c>
      <c r="AL2">
        <f>'Topic 2 - Analysis'!B27</f>
        <v>2</v>
      </c>
      <c r="AM2">
        <f>'Topic 2 - Analysis'!B28</f>
        <v>3</v>
      </c>
      <c r="AN2">
        <f>'Topic 2 - Analysis'!B29</f>
        <v>3</v>
      </c>
      <c r="AO2">
        <f>'Topic 3 - Use'!B3</f>
        <v>1</v>
      </c>
      <c r="AP2">
        <f>'Topic 3 - Use'!B4</f>
        <v>3</v>
      </c>
      <c r="AQ2">
        <f>'Topic 3 - Use'!B5</f>
        <v>2</v>
      </c>
      <c r="AR2">
        <f>'Topic 3 - Use'!B6</f>
        <v>2</v>
      </c>
    </row>
    <row r="3" spans="1:3" ht="12.75">
      <c r="A3" s="7"/>
      <c r="B3" s="7"/>
      <c r="C3" s="25"/>
    </row>
    <row r="4" spans="1:3" ht="12.75">
      <c r="A4" s="7"/>
      <c r="B4" s="7"/>
      <c r="C4" s="25"/>
    </row>
    <row r="5" spans="1:3" ht="12.75">
      <c r="A5" s="7"/>
      <c r="B5" s="7"/>
      <c r="C5" s="25"/>
    </row>
    <row r="6" spans="1:3" ht="12.75">
      <c r="A6" s="18"/>
      <c r="B6" s="18"/>
      <c r="C6" s="27"/>
    </row>
    <row r="7" spans="1:3" ht="12.75">
      <c r="A7" s="7"/>
      <c r="B7" s="7"/>
      <c r="C7" s="25"/>
    </row>
    <row r="8" spans="1:3" ht="12.75">
      <c r="A8" s="7"/>
      <c r="B8" s="7"/>
      <c r="C8" s="25"/>
    </row>
    <row r="9" spans="1:3" ht="12.75">
      <c r="A9" s="7"/>
      <c r="B9" s="7"/>
      <c r="C9" s="25"/>
    </row>
    <row r="10" spans="1:3" ht="12.75">
      <c r="A10" s="7"/>
      <c r="B10" s="7"/>
      <c r="C10" s="25"/>
    </row>
    <row r="11" spans="1:3" ht="12.75">
      <c r="A11" s="18"/>
      <c r="B11" s="18"/>
      <c r="C11" s="27"/>
    </row>
    <row r="12" spans="1:3" ht="12.75">
      <c r="A12" s="7"/>
      <c r="B12" s="7"/>
      <c r="C12" s="25"/>
    </row>
    <row r="13" spans="1:3" ht="12.75">
      <c r="A13" s="7"/>
      <c r="B13" s="7"/>
      <c r="C13" s="25"/>
    </row>
    <row r="14" spans="1:3" ht="12.75">
      <c r="A14" s="7"/>
      <c r="B14" s="7"/>
      <c r="C14" s="25"/>
    </row>
    <row r="15" spans="1:3" ht="12.75">
      <c r="A15" s="7"/>
      <c r="B15" s="7"/>
      <c r="C15" s="25"/>
    </row>
    <row r="16" spans="1:3" ht="12.75">
      <c r="A16" s="18"/>
      <c r="B16" s="18"/>
      <c r="C16" s="27"/>
    </row>
    <row r="17" spans="1:3" ht="12.75">
      <c r="A17" s="7"/>
      <c r="B17" s="7"/>
      <c r="C17" s="25"/>
    </row>
    <row r="18" spans="1:4" ht="12.75">
      <c r="A18" s="18"/>
      <c r="B18" s="18"/>
      <c r="C18" s="27"/>
      <c r="D18" s="28"/>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E1" sqref="E1"/>
    </sheetView>
  </sheetViews>
  <sheetFormatPr defaultColWidth="9.140625" defaultRowHeight="12.75"/>
  <cols>
    <col min="1" max="1" width="29.140625" style="2" customWidth="1"/>
    <col min="2" max="2" width="5.8515625" style="36" customWidth="1"/>
    <col min="3" max="3" width="9.28125" style="36" customWidth="1"/>
    <col min="4" max="4" width="34.140625" style="5" customWidth="1"/>
    <col min="5" max="16384" width="9.140625" style="2" customWidth="1"/>
  </cols>
  <sheetData>
    <row r="1" spans="1:4" ht="15.75">
      <c r="A1" s="54" t="s">
        <v>49</v>
      </c>
      <c r="B1" s="55"/>
      <c r="C1" s="55"/>
      <c r="D1" s="56"/>
    </row>
    <row r="2" spans="1:4" ht="12.75">
      <c r="A2" s="29" t="s">
        <v>105</v>
      </c>
      <c r="B2" s="30" t="s">
        <v>0</v>
      </c>
      <c r="C2" s="30" t="s">
        <v>31</v>
      </c>
      <c r="D2" s="31" t="s">
        <v>3</v>
      </c>
    </row>
    <row r="3" spans="1:4" ht="63.75">
      <c r="A3" s="32" t="s">
        <v>103</v>
      </c>
      <c r="B3" s="33">
        <v>1</v>
      </c>
      <c r="C3" s="3">
        <v>1</v>
      </c>
      <c r="D3" s="34" t="s">
        <v>117</v>
      </c>
    </row>
    <row r="4" spans="1:4" ht="63.75">
      <c r="A4" s="32" t="s">
        <v>51</v>
      </c>
      <c r="B4" s="33">
        <v>2</v>
      </c>
      <c r="C4" s="3">
        <v>2</v>
      </c>
      <c r="D4" s="35" t="s">
        <v>118</v>
      </c>
    </row>
    <row r="5" spans="1:4" ht="63.75">
      <c r="A5" s="32" t="s">
        <v>52</v>
      </c>
      <c r="B5" s="33">
        <v>3</v>
      </c>
      <c r="C5" s="3">
        <v>3</v>
      </c>
      <c r="D5" s="35" t="s">
        <v>135</v>
      </c>
    </row>
    <row r="6" spans="1:4" ht="114.75">
      <c r="A6" s="32" t="s">
        <v>104</v>
      </c>
      <c r="B6" s="33">
        <v>3</v>
      </c>
      <c r="C6" s="3">
        <v>4</v>
      </c>
      <c r="D6" s="35" t="s">
        <v>136</v>
      </c>
    </row>
  </sheetData>
  <sheetProtection/>
  <mergeCells count="1">
    <mergeCell ref="A1:D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V29"/>
  <sheetViews>
    <sheetView zoomScalePageLayoutView="0" workbookViewId="0" topLeftCell="A1">
      <selection activeCell="E4" sqref="E4"/>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57" t="s">
        <v>54</v>
      </c>
      <c r="B1" s="58"/>
      <c r="C1" s="58"/>
      <c r="D1" s="59"/>
    </row>
    <row r="2" spans="1:4" ht="12.75">
      <c r="A2" s="29"/>
      <c r="B2" s="30" t="s">
        <v>0</v>
      </c>
      <c r="C2" s="30" t="s">
        <v>31</v>
      </c>
      <c r="D2" s="31" t="s">
        <v>3</v>
      </c>
    </row>
    <row r="3" spans="1:4" ht="12.75">
      <c r="A3" s="35"/>
      <c r="B3" s="37"/>
      <c r="C3" s="37"/>
      <c r="D3" s="38"/>
    </row>
    <row r="4" spans="1:4" ht="90">
      <c r="A4" s="39" t="s">
        <v>99</v>
      </c>
      <c r="B4" s="40">
        <f>ROUND(AVERAGE(B5:B9),0)</f>
        <v>4</v>
      </c>
      <c r="C4" s="41"/>
      <c r="D4" s="42"/>
    </row>
    <row r="5" spans="1:4" ht="60">
      <c r="A5" s="33" t="s">
        <v>16</v>
      </c>
      <c r="B5" s="3">
        <v>5</v>
      </c>
      <c r="C5" s="43" t="s">
        <v>69</v>
      </c>
      <c r="D5" s="35" t="s">
        <v>110</v>
      </c>
    </row>
    <row r="6" spans="1:4" ht="51">
      <c r="A6" s="33" t="s">
        <v>17</v>
      </c>
      <c r="B6" s="3">
        <v>3</v>
      </c>
      <c r="C6" s="43" t="s">
        <v>70</v>
      </c>
      <c r="D6" s="35" t="s">
        <v>137</v>
      </c>
    </row>
    <row r="7" spans="1:4" ht="89.25">
      <c r="A7" s="33" t="s">
        <v>18</v>
      </c>
      <c r="B7" s="3">
        <v>4</v>
      </c>
      <c r="C7" s="43" t="s">
        <v>71</v>
      </c>
      <c r="D7" s="35" t="s">
        <v>111</v>
      </c>
    </row>
    <row r="8" spans="1:4" ht="76.5">
      <c r="A8" s="33" t="s">
        <v>19</v>
      </c>
      <c r="B8" s="3">
        <v>3</v>
      </c>
      <c r="C8" s="43" t="s">
        <v>72</v>
      </c>
      <c r="D8" s="35" t="s">
        <v>139</v>
      </c>
    </row>
    <row r="9" spans="1:4" ht="63.75">
      <c r="A9" s="33" t="s">
        <v>37</v>
      </c>
      <c r="B9" s="3">
        <v>3</v>
      </c>
      <c r="C9" s="43" t="s">
        <v>73</v>
      </c>
      <c r="D9" s="35" t="s">
        <v>112</v>
      </c>
    </row>
    <row r="10" spans="1:4" ht="105">
      <c r="A10" s="39" t="s">
        <v>56</v>
      </c>
      <c r="B10" s="40">
        <f>ROUND(AVERAGE(B11:B14),0)</f>
        <v>4</v>
      </c>
      <c r="C10" s="41"/>
      <c r="D10" s="42"/>
    </row>
    <row r="11" spans="1:4" ht="76.5">
      <c r="A11" s="33" t="s">
        <v>20</v>
      </c>
      <c r="B11" s="3">
        <v>4</v>
      </c>
      <c r="C11" s="43" t="s">
        <v>74</v>
      </c>
      <c r="D11" s="35" t="s">
        <v>119</v>
      </c>
    </row>
    <row r="12" spans="1:4" ht="105">
      <c r="A12" s="33" t="s">
        <v>21</v>
      </c>
      <c r="B12" s="3">
        <v>4</v>
      </c>
      <c r="C12" s="43" t="s">
        <v>75</v>
      </c>
      <c r="D12" s="35" t="s">
        <v>113</v>
      </c>
    </row>
    <row r="13" spans="1:4" ht="63.75">
      <c r="A13" s="33" t="s">
        <v>19</v>
      </c>
      <c r="B13" s="3">
        <v>4</v>
      </c>
      <c r="C13" s="43" t="s">
        <v>76</v>
      </c>
      <c r="D13" s="35" t="s">
        <v>114</v>
      </c>
    </row>
    <row r="14" spans="1:4" ht="75">
      <c r="A14" s="33" t="s">
        <v>38</v>
      </c>
      <c r="B14" s="3">
        <v>3</v>
      </c>
      <c r="C14" s="43" t="s">
        <v>77</v>
      </c>
      <c r="D14" s="35" t="s">
        <v>115</v>
      </c>
    </row>
    <row r="15" spans="1:256" s="45" customFormat="1" ht="60">
      <c r="A15" s="39" t="s">
        <v>57</v>
      </c>
      <c r="B15" s="40">
        <f>ROUND(AVERAGE(B16:B19),0)</f>
        <v>4</v>
      </c>
      <c r="C15" s="41"/>
      <c r="D15" s="42"/>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4" ht="60">
      <c r="A16" s="33" t="s">
        <v>45</v>
      </c>
      <c r="B16" s="3">
        <v>4</v>
      </c>
      <c r="C16" s="43" t="s">
        <v>78</v>
      </c>
      <c r="D16" s="35" t="s">
        <v>116</v>
      </c>
    </row>
    <row r="17" spans="1:4" ht="195">
      <c r="A17" s="33" t="s">
        <v>46</v>
      </c>
      <c r="B17" s="3">
        <v>3</v>
      </c>
      <c r="C17" s="43" t="s">
        <v>79</v>
      </c>
      <c r="D17" s="35" t="s">
        <v>120</v>
      </c>
    </row>
    <row r="18" spans="1:4" ht="60">
      <c r="A18" s="33" t="s">
        <v>22</v>
      </c>
      <c r="B18" s="3">
        <v>4</v>
      </c>
      <c r="C18" s="43" t="s">
        <v>80</v>
      </c>
      <c r="D18" s="35" t="s">
        <v>121</v>
      </c>
    </row>
    <row r="19" spans="1:4" ht="105">
      <c r="A19" s="33" t="s">
        <v>23</v>
      </c>
      <c r="B19" s="3">
        <v>4</v>
      </c>
      <c r="C19" s="43" t="s">
        <v>81</v>
      </c>
      <c r="D19" s="35" t="s">
        <v>122</v>
      </c>
    </row>
    <row r="20" spans="1:4" ht="45">
      <c r="A20" s="39" t="s">
        <v>58</v>
      </c>
      <c r="B20" s="40">
        <f>ROUND(AVERAGE(B21:B29),0)</f>
        <v>2</v>
      </c>
      <c r="C20" s="41"/>
      <c r="D20" s="42"/>
    </row>
    <row r="21" spans="1:4" ht="60">
      <c r="A21" s="33" t="s">
        <v>47</v>
      </c>
      <c r="B21" s="3">
        <v>3</v>
      </c>
      <c r="C21" s="43" t="s">
        <v>82</v>
      </c>
      <c r="D21" s="35" t="s">
        <v>123</v>
      </c>
    </row>
    <row r="22" spans="1:4" ht="60">
      <c r="A22" s="33" t="s">
        <v>24</v>
      </c>
      <c r="B22" s="3">
        <v>3</v>
      </c>
      <c r="C22" s="43" t="s">
        <v>83</v>
      </c>
      <c r="D22" s="35" t="s">
        <v>124</v>
      </c>
    </row>
    <row r="23" spans="1:4" ht="60">
      <c r="A23" s="33" t="s">
        <v>25</v>
      </c>
      <c r="B23" s="3">
        <v>0</v>
      </c>
      <c r="C23" s="43" t="s">
        <v>84</v>
      </c>
      <c r="D23" s="35" t="s">
        <v>125</v>
      </c>
    </row>
    <row r="24" spans="1:4" ht="90">
      <c r="A24" s="33" t="s">
        <v>26</v>
      </c>
      <c r="B24" s="3">
        <v>0</v>
      </c>
      <c r="C24" s="43" t="s">
        <v>85</v>
      </c>
      <c r="D24" s="35" t="s">
        <v>126</v>
      </c>
    </row>
    <row r="25" spans="1:4" ht="75">
      <c r="A25" s="33" t="s">
        <v>27</v>
      </c>
      <c r="B25" s="3">
        <v>4</v>
      </c>
      <c r="C25" s="43" t="s">
        <v>86</v>
      </c>
      <c r="D25" s="35" t="s">
        <v>127</v>
      </c>
    </row>
    <row r="26" spans="1:4" ht="45">
      <c r="A26" s="33" t="s">
        <v>48</v>
      </c>
      <c r="B26" s="3">
        <v>2</v>
      </c>
      <c r="C26" s="43" t="s">
        <v>87</v>
      </c>
      <c r="D26" s="35" t="s">
        <v>128</v>
      </c>
    </row>
    <row r="27" spans="1:4" ht="60">
      <c r="A27" s="33" t="s">
        <v>28</v>
      </c>
      <c r="B27" s="3">
        <v>2</v>
      </c>
      <c r="C27" s="43" t="s">
        <v>88</v>
      </c>
      <c r="D27" s="35" t="s">
        <v>129</v>
      </c>
    </row>
    <row r="28" spans="1:4" ht="60">
      <c r="A28" s="33" t="s">
        <v>29</v>
      </c>
      <c r="B28" s="3">
        <v>3</v>
      </c>
      <c r="C28" s="43" t="s">
        <v>89</v>
      </c>
      <c r="D28" s="35" t="s">
        <v>130</v>
      </c>
    </row>
    <row r="29" spans="1:4" ht="75">
      <c r="A29" s="33" t="s">
        <v>30</v>
      </c>
      <c r="B29" s="3">
        <v>3</v>
      </c>
      <c r="C29" s="43" t="s">
        <v>90</v>
      </c>
      <c r="D29" s="35" t="s">
        <v>131</v>
      </c>
    </row>
  </sheetData>
  <sheetProtection/>
  <mergeCells count="1">
    <mergeCell ref="A1:D1"/>
  </mergeCells>
  <printOptions/>
  <pageMargins left="0.75" right="0.75" top="1" bottom="1" header="0.5" footer="0.5"/>
  <pageSetup horizontalDpi="600" verticalDpi="600" orientation="portrait" r:id="rId1"/>
  <rowBreaks count="2" manualBreakCount="2">
    <brk id="10" max="255" man="1"/>
    <brk id="15"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E2" sqref="E2"/>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61</v>
      </c>
      <c r="B1" s="55"/>
      <c r="C1" s="55"/>
      <c r="D1" s="56"/>
    </row>
    <row r="2" spans="1:4" ht="12.75">
      <c r="A2" s="29" t="s">
        <v>105</v>
      </c>
      <c r="B2" s="30" t="s">
        <v>0</v>
      </c>
      <c r="C2" s="30" t="s">
        <v>31</v>
      </c>
      <c r="D2" s="31" t="s">
        <v>3</v>
      </c>
    </row>
    <row r="3" spans="1:4" ht="60">
      <c r="A3" s="32" t="s">
        <v>100</v>
      </c>
      <c r="B3" s="33">
        <v>1</v>
      </c>
      <c r="C3" s="3">
        <v>9</v>
      </c>
      <c r="D3" s="35" t="s">
        <v>132</v>
      </c>
    </row>
    <row r="4" spans="1:4" ht="60">
      <c r="A4" s="32" t="s">
        <v>63</v>
      </c>
      <c r="B4" s="33">
        <v>3</v>
      </c>
      <c r="C4" s="3">
        <v>10</v>
      </c>
      <c r="D4" s="35" t="s">
        <v>138</v>
      </c>
    </row>
    <row r="5" spans="1:4" ht="75">
      <c r="A5" s="32" t="s">
        <v>101</v>
      </c>
      <c r="B5" s="33">
        <v>2</v>
      </c>
      <c r="C5" s="3">
        <v>11</v>
      </c>
      <c r="D5" s="35" t="s">
        <v>133</v>
      </c>
    </row>
    <row r="6" spans="1:4" ht="90">
      <c r="A6" s="32" t="s">
        <v>102</v>
      </c>
      <c r="B6" s="33">
        <v>2</v>
      </c>
      <c r="C6" s="3">
        <v>12</v>
      </c>
      <c r="D6" s="35" t="s">
        <v>134</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2010-10-20T18:37:58Z</dcterms:created>
  <dcterms:modified xsi:type="dcterms:W3CDTF">2011-06-10T15:29:15Z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