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75" windowWidth="18975" windowHeight="7560"/>
  </bookViews>
  <sheets>
    <sheet name="Chart1" sheetId="4" r:id="rId1"/>
    <sheet name="DDebtCeil2" sheetId="2" r:id="rId2"/>
    <sheet name="Sheet1" sheetId="3" r:id="rId3"/>
  </sheets>
  <calcPr calcId="124519"/>
</workbook>
</file>

<file path=xl/calcChain.xml><?xml version="1.0" encoding="utf-8"?>
<calcChain xmlns="http://schemas.openxmlformats.org/spreadsheetml/2006/main">
  <c r="J76" i="3"/>
  <c r="I76"/>
  <c r="G76"/>
  <c r="E76"/>
  <c r="J75"/>
  <c r="I75"/>
  <c r="G75"/>
  <c r="E75"/>
  <c r="J74"/>
  <c r="I74"/>
  <c r="G74"/>
  <c r="E74"/>
  <c r="J73"/>
  <c r="I73"/>
  <c r="G73"/>
  <c r="E73"/>
  <c r="J72"/>
  <c r="I72"/>
  <c r="G72"/>
  <c r="E72"/>
  <c r="J71"/>
  <c r="I71"/>
  <c r="G71"/>
  <c r="E71"/>
  <c r="J70"/>
  <c r="I70"/>
  <c r="G70"/>
  <c r="E70"/>
  <c r="J69"/>
  <c r="I69"/>
  <c r="G69"/>
  <c r="E69"/>
  <c r="J68"/>
  <c r="I68"/>
  <c r="G68"/>
  <c r="E68"/>
  <c r="J67"/>
  <c r="I67"/>
  <c r="G67"/>
  <c r="E67"/>
  <c r="J66"/>
  <c r="I66"/>
  <c r="G66"/>
  <c r="E66"/>
  <c r="J65"/>
  <c r="I65"/>
  <c r="G65"/>
  <c r="E65"/>
  <c r="J64"/>
  <c r="I64"/>
  <c r="G64"/>
  <c r="E64"/>
  <c r="J63"/>
  <c r="I63"/>
  <c r="G63"/>
  <c r="E63"/>
  <c r="J62"/>
  <c r="I62"/>
  <c r="G62"/>
  <c r="E62"/>
  <c r="J61"/>
  <c r="I61"/>
  <c r="G61"/>
  <c r="E61"/>
  <c r="J60"/>
  <c r="I60"/>
  <c r="G60"/>
  <c r="E60"/>
  <c r="J59"/>
  <c r="I59"/>
  <c r="G59"/>
  <c r="E59"/>
  <c r="J58"/>
  <c r="I58"/>
  <c r="G58"/>
  <c r="E58"/>
  <c r="J57"/>
  <c r="I57"/>
  <c r="G57"/>
  <c r="E57"/>
  <c r="J56"/>
  <c r="I56"/>
  <c r="G56"/>
  <c r="E56"/>
  <c r="J55"/>
  <c r="I55"/>
  <c r="G55"/>
  <c r="E55"/>
  <c r="J54"/>
  <c r="I54"/>
  <c r="G54"/>
  <c r="E54"/>
  <c r="J53"/>
  <c r="I53"/>
  <c r="G53"/>
  <c r="E53"/>
  <c r="J52"/>
  <c r="I52"/>
  <c r="G52"/>
  <c r="E52"/>
  <c r="J51"/>
  <c r="I51"/>
  <c r="G51"/>
  <c r="E51"/>
  <c r="J50"/>
  <c r="I50"/>
  <c r="G50"/>
  <c r="E50"/>
  <c r="J49"/>
  <c r="I49"/>
  <c r="G49"/>
  <c r="E49"/>
  <c r="J48"/>
  <c r="I48"/>
  <c r="G48"/>
  <c r="E48"/>
  <c r="J47"/>
  <c r="I47"/>
  <c r="G47"/>
  <c r="E47"/>
  <c r="J46"/>
  <c r="I46"/>
  <c r="G46"/>
  <c r="E46"/>
  <c r="J45"/>
  <c r="I45"/>
  <c r="G45"/>
  <c r="E45"/>
  <c r="J44"/>
  <c r="I44"/>
  <c r="G44"/>
  <c r="E44"/>
  <c r="J43"/>
  <c r="I43"/>
  <c r="G43"/>
  <c r="E43"/>
  <c r="J42"/>
  <c r="I42"/>
  <c r="G42"/>
  <c r="E42"/>
  <c r="J41"/>
  <c r="I41"/>
  <c r="G41"/>
  <c r="E41"/>
  <c r="J40"/>
  <c r="I40"/>
  <c r="G40"/>
  <c r="E40"/>
  <c r="J39"/>
  <c r="I39"/>
  <c r="G39"/>
  <c r="E39"/>
  <c r="J38"/>
  <c r="I38"/>
  <c r="G38"/>
  <c r="E38"/>
  <c r="J37"/>
  <c r="I37"/>
  <c r="G37"/>
  <c r="E37"/>
  <c r="J36"/>
  <c r="I36"/>
  <c r="G36"/>
  <c r="E36"/>
  <c r="J35"/>
  <c r="I35"/>
  <c r="G35"/>
  <c r="E35"/>
  <c r="J34"/>
  <c r="I34"/>
  <c r="G34"/>
  <c r="E34"/>
  <c r="J33"/>
  <c r="I33"/>
  <c r="G33"/>
  <c r="E33"/>
  <c r="J32"/>
  <c r="I32"/>
  <c r="G32"/>
  <c r="E32"/>
  <c r="J31"/>
  <c r="I31"/>
  <c r="G31"/>
  <c r="E31"/>
  <c r="J30"/>
  <c r="I30"/>
  <c r="G30"/>
  <c r="E30"/>
  <c r="J29"/>
  <c r="I29"/>
  <c r="G29"/>
  <c r="E29"/>
  <c r="J28"/>
  <c r="I28"/>
  <c r="G28"/>
  <c r="E28"/>
  <c r="J27"/>
  <c r="I27"/>
  <c r="G27"/>
  <c r="E27"/>
  <c r="J26"/>
  <c r="I26"/>
  <c r="G26"/>
  <c r="E26"/>
  <c r="J25"/>
  <c r="I25"/>
  <c r="G25"/>
  <c r="E25"/>
  <c r="J24"/>
  <c r="I24"/>
  <c r="G24"/>
  <c r="E24"/>
  <c r="J23"/>
  <c r="I23"/>
  <c r="G23"/>
  <c r="E23"/>
  <c r="J22"/>
  <c r="I22"/>
  <c r="G22"/>
  <c r="E22"/>
  <c r="J21"/>
  <c r="I21"/>
  <c r="G21"/>
  <c r="E21"/>
  <c r="J20"/>
  <c r="I20"/>
  <c r="G20"/>
  <c r="E20"/>
  <c r="J19"/>
  <c r="I19"/>
  <c r="G19"/>
  <c r="E19"/>
  <c r="J18"/>
  <c r="I18"/>
  <c r="G18"/>
  <c r="E18"/>
  <c r="J17"/>
  <c r="I17"/>
  <c r="G17"/>
  <c r="E17"/>
  <c r="J16"/>
  <c r="I16"/>
  <c r="G16"/>
  <c r="E16"/>
  <c r="J15"/>
  <c r="I15"/>
  <c r="G15"/>
  <c r="E15"/>
  <c r="J14"/>
  <c r="I14"/>
  <c r="G14"/>
  <c r="E14"/>
  <c r="J13"/>
  <c r="I13"/>
  <c r="G13"/>
  <c r="E13"/>
  <c r="J12"/>
  <c r="I12"/>
  <c r="G12"/>
  <c r="E12"/>
  <c r="J11"/>
  <c r="I11"/>
  <c r="G11"/>
  <c r="E11"/>
  <c r="J10"/>
  <c r="I10"/>
  <c r="G10"/>
  <c r="E10"/>
  <c r="J9"/>
  <c r="I9"/>
  <c r="G9"/>
  <c r="E9"/>
  <c r="J8"/>
  <c r="I8"/>
  <c r="G8"/>
  <c r="E8"/>
  <c r="J7"/>
  <c r="I7"/>
  <c r="G7"/>
  <c r="E7"/>
  <c r="J6"/>
  <c r="I6"/>
  <c r="G6"/>
  <c r="E6"/>
  <c r="G5"/>
  <c r="E5"/>
  <c r="B224" i="2"/>
  <c r="D223" s="1"/>
  <c r="D222"/>
  <c r="C222"/>
  <c r="B222"/>
  <c r="D221"/>
  <c r="D220"/>
  <c r="C220"/>
  <c r="B220"/>
  <c r="D219"/>
  <c r="D218"/>
  <c r="C218"/>
  <c r="B218"/>
  <c r="D217"/>
  <c r="D216"/>
  <c r="C216"/>
  <c r="B216"/>
  <c r="D215"/>
  <c r="D214"/>
  <c r="C214"/>
  <c r="B214"/>
  <c r="D213"/>
  <c r="D212"/>
  <c r="C212"/>
  <c r="B212"/>
  <c r="D211"/>
  <c r="D210"/>
  <c r="C210"/>
  <c r="B210"/>
  <c r="D209"/>
  <c r="D208"/>
  <c r="C208"/>
  <c r="B208"/>
  <c r="D207"/>
  <c r="D206"/>
  <c r="C206"/>
  <c r="B206"/>
  <c r="D205"/>
  <c r="D204"/>
  <c r="C204"/>
  <c r="B204"/>
  <c r="D203"/>
  <c r="D202"/>
  <c r="C202"/>
  <c r="B202"/>
  <c r="D201"/>
  <c r="D200"/>
  <c r="C200"/>
  <c r="B200"/>
  <c r="D199"/>
  <c r="D198"/>
  <c r="C198"/>
  <c r="B198"/>
  <c r="D197"/>
  <c r="D196"/>
  <c r="C196"/>
  <c r="B196"/>
  <c r="D195"/>
  <c r="D194"/>
  <c r="C194"/>
  <c r="B194"/>
  <c r="D193"/>
  <c r="D192"/>
  <c r="C192"/>
  <c r="B192"/>
  <c r="D191"/>
  <c r="D190"/>
  <c r="C190"/>
  <c r="B190"/>
  <c r="D189"/>
  <c r="D188"/>
  <c r="C188"/>
  <c r="B188"/>
  <c r="D187"/>
  <c r="D186"/>
  <c r="C186"/>
  <c r="B186"/>
  <c r="D185"/>
  <c r="D184"/>
  <c r="C184"/>
  <c r="B184"/>
  <c r="D183"/>
  <c r="D182"/>
  <c r="C182"/>
  <c r="B182"/>
  <c r="D181"/>
  <c r="D180"/>
  <c r="C180"/>
  <c r="B180"/>
  <c r="D179"/>
  <c r="D178"/>
  <c r="C178"/>
  <c r="B178"/>
  <c r="D177"/>
  <c r="D176"/>
  <c r="C176"/>
  <c r="B176"/>
  <c r="D175"/>
  <c r="D174"/>
  <c r="C174"/>
  <c r="B174"/>
  <c r="D173"/>
  <c r="D172"/>
  <c r="C172"/>
  <c r="B172"/>
  <c r="D171"/>
  <c r="D170"/>
  <c r="C170"/>
  <c r="B170"/>
  <c r="D169"/>
  <c r="D168"/>
  <c r="C168"/>
  <c r="B168"/>
  <c r="D167"/>
  <c r="D166"/>
  <c r="C166"/>
  <c r="B166"/>
  <c r="D165"/>
  <c r="D164"/>
  <c r="C164"/>
  <c r="B164"/>
  <c r="D163"/>
  <c r="D162"/>
  <c r="C162"/>
  <c r="B162"/>
  <c r="D161"/>
  <c r="D160"/>
  <c r="C160"/>
  <c r="B160"/>
  <c r="D159"/>
  <c r="D158"/>
  <c r="C158"/>
  <c r="B158"/>
  <c r="D157"/>
  <c r="D156"/>
  <c r="C156"/>
  <c r="B156"/>
  <c r="D155"/>
  <c r="D154"/>
  <c r="C154"/>
  <c r="B154"/>
  <c r="D153"/>
  <c r="D152"/>
  <c r="C152"/>
  <c r="B152"/>
  <c r="D151"/>
  <c r="D150"/>
  <c r="C150"/>
  <c r="B150"/>
  <c r="D149"/>
  <c r="D148"/>
  <c r="C148"/>
  <c r="B148"/>
  <c r="D147"/>
  <c r="D146"/>
  <c r="C146"/>
  <c r="B146"/>
  <c r="D145"/>
  <c r="D144"/>
  <c r="C144"/>
  <c r="B144"/>
  <c r="D143"/>
  <c r="D142"/>
  <c r="C142"/>
  <c r="B142"/>
  <c r="D141"/>
  <c r="D140"/>
  <c r="C140"/>
  <c r="B140"/>
  <c r="D139"/>
  <c r="D138"/>
  <c r="C138"/>
  <c r="B138"/>
  <c r="D137"/>
  <c r="D136"/>
  <c r="C136"/>
  <c r="B136"/>
  <c r="D135"/>
  <c r="D134"/>
  <c r="C134"/>
  <c r="B134"/>
  <c r="D133"/>
  <c r="D132"/>
  <c r="C132"/>
  <c r="B132"/>
  <c r="D131"/>
  <c r="D130"/>
  <c r="C130"/>
  <c r="B130"/>
  <c r="D129"/>
  <c r="D128"/>
  <c r="C128"/>
  <c r="B128"/>
  <c r="D127"/>
  <c r="D126"/>
  <c r="C126"/>
  <c r="B126"/>
  <c r="D125"/>
  <c r="D124"/>
  <c r="C124"/>
  <c r="B124"/>
  <c r="D123"/>
  <c r="D122"/>
  <c r="C122"/>
  <c r="B122"/>
  <c r="D121"/>
  <c r="D120"/>
  <c r="C120"/>
  <c r="B120"/>
  <c r="D119"/>
  <c r="D118"/>
  <c r="C118"/>
  <c r="B118"/>
  <c r="D117"/>
  <c r="D116"/>
  <c r="C116"/>
  <c r="B116"/>
  <c r="D115"/>
  <c r="D114"/>
  <c r="C114"/>
  <c r="B114"/>
  <c r="D113"/>
  <c r="D112"/>
  <c r="C112"/>
  <c r="B112" s="1"/>
  <c r="D111" s="1"/>
  <c r="C111"/>
  <c r="B111"/>
  <c r="D110" s="1"/>
  <c r="C110"/>
  <c r="B110"/>
  <c r="D109"/>
  <c r="D108"/>
  <c r="C108"/>
  <c r="B108"/>
  <c r="D107"/>
  <c r="D106"/>
  <c r="C106"/>
  <c r="B106"/>
  <c r="D105"/>
  <c r="D104"/>
  <c r="C104"/>
  <c r="B104"/>
  <c r="D103"/>
  <c r="D102"/>
  <c r="C102"/>
  <c r="B102"/>
  <c r="D101"/>
  <c r="D100"/>
  <c r="C100"/>
  <c r="B100"/>
  <c r="D99"/>
  <c r="D98"/>
  <c r="C98"/>
  <c r="B98"/>
  <c r="D97"/>
  <c r="D96"/>
  <c r="C96"/>
  <c r="B96"/>
  <c r="D95"/>
  <c r="D94"/>
  <c r="C94"/>
  <c r="B94"/>
  <c r="D93"/>
  <c r="D92"/>
  <c r="C92"/>
  <c r="B92"/>
  <c r="D91"/>
  <c r="D90"/>
  <c r="C90"/>
  <c r="B90"/>
  <c r="D89"/>
  <c r="D88"/>
  <c r="C88"/>
  <c r="B88"/>
  <c r="D87"/>
  <c r="D86"/>
  <c r="C86"/>
  <c r="B86"/>
  <c r="D85"/>
  <c r="D84"/>
  <c r="C84"/>
  <c r="B84"/>
  <c r="D83"/>
  <c r="D82" s="1"/>
  <c r="C82"/>
  <c r="B82"/>
  <c r="D81"/>
  <c r="K76"/>
  <c r="I76" l="1"/>
  <c r="G76"/>
  <c r="F76"/>
  <c r="C76" s="1"/>
  <c r="B76"/>
  <c r="K75"/>
  <c r="I75"/>
  <c r="F75"/>
  <c r="C75" s="1"/>
  <c r="B75"/>
  <c r="K74"/>
  <c r="I74"/>
  <c r="F74"/>
  <c r="C74" s="1"/>
  <c r="B74"/>
  <c r="K73"/>
  <c r="I73"/>
  <c r="F73"/>
  <c r="C73" s="1"/>
  <c r="B73"/>
  <c r="K72"/>
  <c r="I72"/>
  <c r="F72"/>
  <c r="C72" s="1"/>
  <c r="B72"/>
  <c r="K71"/>
  <c r="I71"/>
  <c r="F71"/>
  <c r="C71" s="1"/>
  <c r="B71"/>
  <c r="K70"/>
  <c r="I70"/>
  <c r="F70"/>
  <c r="C70" s="1"/>
  <c r="B70"/>
  <c r="K69"/>
  <c r="I69"/>
  <c r="F69"/>
  <c r="C69" s="1"/>
  <c r="B69"/>
  <c r="K68"/>
  <c r="I68"/>
  <c r="F68"/>
  <c r="C68" s="1"/>
  <c r="B68"/>
  <c r="K67"/>
  <c r="I67"/>
  <c r="F67"/>
  <c r="C67" s="1"/>
  <c r="B67"/>
  <c r="K66"/>
  <c r="I66"/>
  <c r="F66"/>
  <c r="C66" s="1"/>
  <c r="B66"/>
  <c r="K65"/>
  <c r="I65"/>
  <c r="F65"/>
  <c r="C65" s="1"/>
  <c r="B65"/>
  <c r="K64"/>
  <c r="I64"/>
  <c r="F64"/>
  <c r="C64" s="1"/>
  <c r="B64"/>
  <c r="K63"/>
  <c r="I63"/>
  <c r="F63"/>
  <c r="C63" s="1"/>
  <c r="B63"/>
  <c r="K62"/>
  <c r="I62"/>
  <c r="F62"/>
  <c r="C62" s="1"/>
  <c r="B62"/>
  <c r="K61"/>
  <c r="I61"/>
  <c r="F61"/>
  <c r="C61" s="1"/>
  <c r="B61"/>
  <c r="K60"/>
  <c r="I60"/>
  <c r="F60"/>
  <c r="C60" s="1"/>
  <c r="B60"/>
  <c r="K59"/>
  <c r="I59"/>
  <c r="F59"/>
  <c r="C59" s="1"/>
  <c r="B59"/>
  <c r="K58"/>
  <c r="I58"/>
  <c r="F58"/>
  <c r="C58" s="1"/>
  <c r="B58"/>
  <c r="K57"/>
  <c r="I57"/>
  <c r="F57"/>
  <c r="C57" s="1"/>
  <c r="B57"/>
  <c r="K56"/>
  <c r="I56"/>
  <c r="F56"/>
  <c r="C56" s="1"/>
  <c r="B56"/>
  <c r="K55"/>
  <c r="I55"/>
  <c r="F55"/>
  <c r="C55" s="1"/>
  <c r="B55"/>
  <c r="K54"/>
  <c r="I54"/>
  <c r="F54"/>
  <c r="C54" s="1"/>
  <c r="B54"/>
  <c r="K53"/>
  <c r="I53"/>
  <c r="F53"/>
  <c r="C53" s="1"/>
  <c r="B53"/>
  <c r="K52"/>
  <c r="I52"/>
  <c r="F52"/>
  <c r="C52" s="1"/>
  <c r="B52"/>
  <c r="K51"/>
  <c r="I51"/>
  <c r="F51"/>
  <c r="C51" s="1"/>
  <c r="B51"/>
  <c r="K50"/>
  <c r="I50"/>
  <c r="F50"/>
  <c r="C50" s="1"/>
  <c r="B50"/>
  <c r="K49"/>
  <c r="I49"/>
  <c r="F49"/>
  <c r="C49" s="1"/>
  <c r="B49"/>
  <c r="K48"/>
  <c r="I48"/>
  <c r="F48"/>
  <c r="C48" s="1"/>
  <c r="B48"/>
  <c r="K47"/>
  <c r="I47"/>
  <c r="F47"/>
  <c r="C47" s="1"/>
  <c r="B47"/>
  <c r="K46"/>
  <c r="I46"/>
  <c r="F46"/>
  <c r="C46" s="1"/>
  <c r="B46"/>
  <c r="K45"/>
  <c r="I45"/>
  <c r="F45"/>
  <c r="C45" s="1"/>
  <c r="B45"/>
  <c r="K44"/>
  <c r="I44"/>
  <c r="F44"/>
  <c r="C44" s="1"/>
  <c r="B44"/>
  <c r="K43"/>
  <c r="I43"/>
  <c r="F43"/>
  <c r="C43" s="1"/>
  <c r="B43"/>
  <c r="K42"/>
  <c r="I42"/>
  <c r="F42"/>
  <c r="C42" s="1"/>
  <c r="B42"/>
  <c r="K41"/>
  <c r="I41"/>
  <c r="F41"/>
  <c r="C41" s="1"/>
  <c r="B41"/>
  <c r="K40"/>
  <c r="I40"/>
  <c r="F40"/>
  <c r="C40" s="1"/>
  <c r="B40"/>
  <c r="K39"/>
  <c r="I39"/>
  <c r="F39"/>
  <c r="C39" s="1"/>
  <c r="B39"/>
  <c r="K38"/>
  <c r="I38"/>
  <c r="F38"/>
  <c r="C38" s="1"/>
  <c r="B38"/>
  <c r="K37"/>
  <c r="I37"/>
  <c r="F37"/>
  <c r="C37" s="1"/>
  <c r="B37"/>
  <c r="K36"/>
  <c r="I36"/>
  <c r="F36"/>
  <c r="C36" s="1"/>
  <c r="B36"/>
  <c r="K35"/>
  <c r="I35"/>
  <c r="F35"/>
  <c r="C35" s="1"/>
  <c r="B35"/>
  <c r="K34"/>
  <c r="I34"/>
  <c r="F34"/>
  <c r="C34" s="1"/>
  <c r="B34"/>
  <c r="K33"/>
  <c r="I33"/>
  <c r="F33"/>
  <c r="C33" s="1"/>
  <c r="B33"/>
  <c r="K32"/>
  <c r="I32"/>
  <c r="F32"/>
  <c r="C32" s="1"/>
  <c r="B32"/>
  <c r="K31"/>
  <c r="I31"/>
  <c r="F31"/>
  <c r="C31" s="1"/>
  <c r="B31"/>
  <c r="K30"/>
  <c r="I30"/>
  <c r="F30"/>
  <c r="C30" s="1"/>
  <c r="B30"/>
  <c r="K29"/>
  <c r="I29"/>
  <c r="F29"/>
  <c r="C29" s="1"/>
  <c r="B29"/>
  <c r="K28"/>
  <c r="I28"/>
  <c r="F28"/>
  <c r="C28" s="1"/>
  <c r="B28"/>
  <c r="K27"/>
  <c r="I27"/>
  <c r="F27"/>
  <c r="C27" s="1"/>
  <c r="B27"/>
  <c r="K26"/>
  <c r="I26"/>
  <c r="F26"/>
  <c r="C26" s="1"/>
  <c r="B26"/>
  <c r="K25"/>
  <c r="I25"/>
  <c r="F25"/>
  <c r="C25" s="1"/>
  <c r="B25"/>
  <c r="K24"/>
  <c r="I24"/>
  <c r="F24"/>
  <c r="C24" s="1"/>
  <c r="B24"/>
  <c r="K23"/>
  <c r="I23"/>
  <c r="F23"/>
  <c r="C23" s="1"/>
  <c r="B23"/>
  <c r="K22"/>
  <c r="I22"/>
  <c r="F22"/>
  <c r="C22" s="1"/>
  <c r="B22"/>
  <c r="K21"/>
  <c r="I21"/>
  <c r="F21"/>
  <c r="C21" s="1"/>
  <c r="B21"/>
  <c r="K20"/>
  <c r="I20"/>
  <c r="F20"/>
  <c r="C20" s="1"/>
  <c r="B20"/>
  <c r="K19"/>
  <c r="I19"/>
  <c r="F19"/>
  <c r="C19" s="1"/>
  <c r="B19"/>
  <c r="K18"/>
  <c r="I18"/>
  <c r="F18"/>
  <c r="C18" s="1"/>
  <c r="B18"/>
  <c r="K17"/>
  <c r="I17"/>
  <c r="F17"/>
  <c r="C17" s="1"/>
  <c r="B17"/>
  <c r="K16"/>
  <c r="I16"/>
  <c r="F16"/>
  <c r="C16" s="1"/>
  <c r="B16"/>
  <c r="K15"/>
  <c r="I15"/>
  <c r="F15"/>
  <c r="C15" s="1"/>
  <c r="B15"/>
  <c r="K14"/>
  <c r="I14"/>
  <c r="F14"/>
  <c r="C14" s="1"/>
  <c r="B14"/>
  <c r="K13"/>
  <c r="I13"/>
  <c r="F13"/>
  <c r="C13" s="1"/>
  <c r="B13"/>
  <c r="K12"/>
  <c r="I12"/>
  <c r="F12"/>
  <c r="C12" s="1"/>
  <c r="B12"/>
  <c r="K11"/>
  <c r="I11"/>
  <c r="F11"/>
  <c r="C11" s="1"/>
  <c r="B11"/>
  <c r="K10"/>
  <c r="I10"/>
  <c r="F10"/>
  <c r="C10" s="1"/>
  <c r="B10"/>
  <c r="K9"/>
  <c r="I9"/>
  <c r="F9"/>
  <c r="C9" s="1"/>
  <c r="B9"/>
  <c r="K8"/>
  <c r="I8"/>
  <c r="F8"/>
  <c r="C8" s="1"/>
  <c r="B8"/>
  <c r="K7"/>
  <c r="I7"/>
  <c r="F7"/>
  <c r="C7" s="1"/>
  <c r="B7"/>
  <c r="K6"/>
  <c r="I6"/>
  <c r="F6"/>
  <c r="C6" s="1"/>
  <c r="B6"/>
  <c r="K5"/>
  <c r="I5"/>
  <c r="F5"/>
  <c r="C5" s="1"/>
  <c r="B5"/>
</calcChain>
</file>

<file path=xl/sharedStrings.xml><?xml version="1.0" encoding="utf-8"?>
<sst xmlns="http://schemas.openxmlformats.org/spreadsheetml/2006/main" count="30" uniqueCount="20">
  <si>
    <t>Historical Changes in the Statutory Debt</t>
  </si>
  <si>
    <t>OMB Historical Tables 7.2 and 7.3, Debt Limit Updated with Mid-Session Review Data</t>
  </si>
  <si>
    <t>Year</t>
  </si>
  <si>
    <t>Debt subject to the federal limit at end of fiscal year (billions)</t>
  </si>
  <si>
    <t>Debt subject to the federal limit at end of fiscal year (millions)</t>
  </si>
  <si>
    <t>Debt Limit (millions)</t>
  </si>
  <si>
    <t>Statutory Debt Limit (Billions)</t>
  </si>
  <si>
    <t>2011 Projected</t>
  </si>
  <si>
    <t>Statutory Debt Limit as a Percentage of GDP</t>
  </si>
  <si>
    <t xml:space="preserve">GDP (Billions of Dollars) </t>
  </si>
  <si>
    <t>OMB Deflators (Chained Price Index)</t>
  </si>
  <si>
    <t>Real Statutory Debt Limit (2005 Dollars)</t>
  </si>
  <si>
    <t>Real Statutory Debt Limit (Billions of 2005 Dollars)</t>
  </si>
  <si>
    <t>Real GDP (Billions of 2005 Dollars)</t>
  </si>
  <si>
    <t>Statutory Debt Limit as a Percentage of GDP (Real is Equivalent to Nominal)</t>
  </si>
  <si>
    <t>Nominal Annual Increase to the Debt Limit</t>
  </si>
  <si>
    <t>Real Annual Increase to Debt Limit</t>
  </si>
  <si>
    <t>Debt subject to the federal limit at end of fiscal year (trillions)</t>
  </si>
  <si>
    <t>Statutory Debt Limit</t>
  </si>
  <si>
    <t>National Debt (Subject to the federal limit at end of fiscal year)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</si>
</sst>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164" formatCode="#,##0.0"/>
    <numFmt numFmtId="165" formatCode="#,##0.0000"/>
    <numFmt numFmtId="166" formatCode="&quot;$&quot;#,##0.00"/>
    <numFmt numFmtId="167" formatCode="0.0"/>
  </numFmts>
  <fonts count="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0" fillId="0" borderId="1" xfId="0" applyBorder="1"/>
    <xf numFmtId="3" fontId="1" fillId="0" borderId="0" xfId="0" applyNumberFormat="1" applyFont="1" applyBorder="1" applyAlignment="1" applyProtection="1">
      <alignment horizontal="right" wrapText="1"/>
    </xf>
    <xf numFmtId="3" fontId="1" fillId="2" borderId="2" xfId="0" applyNumberFormat="1" applyFont="1" applyFill="1" applyBorder="1" applyAlignment="1" applyProtection="1">
      <alignment horizontal="right" wrapText="1"/>
    </xf>
    <xf numFmtId="0" fontId="0" fillId="0" borderId="0" xfId="0" applyNumberFormat="1"/>
    <xf numFmtId="0" fontId="1" fillId="2" borderId="2" xfId="0" applyNumberFormat="1" applyFont="1" applyFill="1" applyBorder="1" applyAlignment="1" applyProtection="1">
      <alignment horizontal="right" wrapText="1"/>
    </xf>
    <xf numFmtId="0" fontId="0" fillId="2" borderId="0" xfId="0" applyNumberFormat="1" applyFill="1"/>
    <xf numFmtId="8" fontId="0" fillId="0" borderId="0" xfId="0" applyNumberFormat="1"/>
    <xf numFmtId="164" fontId="1" fillId="0" borderId="2" xfId="0" applyNumberFormat="1" applyFont="1" applyBorder="1" applyAlignment="1" applyProtection="1">
      <alignment horizontal="right" wrapText="1"/>
    </xf>
    <xf numFmtId="0" fontId="0" fillId="3" borderId="0" xfId="0" applyFill="1"/>
    <xf numFmtId="0" fontId="0" fillId="3" borderId="1" xfId="0" applyFill="1" applyBorder="1"/>
    <xf numFmtId="0" fontId="0" fillId="3" borderId="0" xfId="0" applyNumberFormat="1" applyFill="1"/>
    <xf numFmtId="3" fontId="1" fillId="3" borderId="2" xfId="0" applyNumberFormat="1" applyFont="1" applyFill="1" applyBorder="1" applyAlignment="1" applyProtection="1">
      <alignment horizontal="right" wrapText="1"/>
    </xf>
    <xf numFmtId="164" fontId="1" fillId="3" borderId="2" xfId="0" applyNumberFormat="1" applyFont="1" applyFill="1" applyBorder="1" applyAlignment="1" applyProtection="1">
      <alignment horizontal="right" wrapText="1"/>
    </xf>
    <xf numFmtId="0" fontId="1" fillId="3" borderId="2" xfId="0" applyNumberFormat="1" applyFont="1" applyFill="1" applyBorder="1" applyAlignment="1" applyProtection="1">
      <alignment horizontal="right" wrapText="1"/>
    </xf>
    <xf numFmtId="0" fontId="0" fillId="0" borderId="3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164" fontId="1" fillId="2" borderId="6" xfId="0" applyNumberFormat="1" applyFont="1" applyFill="1" applyBorder="1" applyAlignment="1" applyProtection="1">
      <alignment horizontal="right" wrapText="1"/>
    </xf>
    <xf numFmtId="164" fontId="1" fillId="2" borderId="5" xfId="0" applyNumberFormat="1" applyFont="1" applyFill="1" applyBorder="1" applyAlignment="1" applyProtection="1">
      <alignment horizontal="right" wrapText="1"/>
    </xf>
    <xf numFmtId="164" fontId="1" fillId="3" borderId="5" xfId="0" applyNumberFormat="1" applyFont="1" applyFill="1" applyBorder="1" applyAlignment="1" applyProtection="1">
      <alignment horizontal="right" wrapText="1"/>
    </xf>
    <xf numFmtId="8" fontId="1" fillId="2" borderId="5" xfId="0" applyNumberFormat="1" applyFont="1" applyFill="1" applyBorder="1"/>
    <xf numFmtId="8" fontId="1" fillId="3" borderId="5" xfId="0" applyNumberFormat="1" applyFont="1" applyFill="1" applyBorder="1"/>
    <xf numFmtId="0" fontId="2" fillId="0" borderId="7" xfId="0" applyFont="1" applyBorder="1" applyAlignment="1">
      <alignment horizontal="center" wrapText="1"/>
    </xf>
    <xf numFmtId="0" fontId="0" fillId="0" borderId="4" xfId="0" applyFill="1" applyBorder="1"/>
    <xf numFmtId="165" fontId="1" fillId="0" borderId="4" xfId="0" applyNumberFormat="1" applyFont="1" applyFill="1" applyBorder="1" applyAlignment="1" applyProtection="1">
      <alignment horizontal="right" wrapText="1"/>
    </xf>
    <xf numFmtId="0" fontId="2" fillId="0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65" fontId="0" fillId="2" borderId="0" xfId="0" applyNumberFormat="1" applyFill="1"/>
    <xf numFmtId="166" fontId="0" fillId="0" borderId="0" xfId="0" applyNumberFormat="1"/>
    <xf numFmtId="166" fontId="0" fillId="0" borderId="0" xfId="0" applyNumberFormat="1" applyAlignment="1">
      <alignment horizontal="center" wrapText="1"/>
    </xf>
    <xf numFmtId="164" fontId="0" fillId="2" borderId="0" xfId="0" applyNumberFormat="1" applyFill="1"/>
    <xf numFmtId="165" fontId="1" fillId="2" borderId="2" xfId="0" applyNumberFormat="1" applyFont="1" applyFill="1" applyBorder="1" applyAlignment="1" applyProtection="1">
      <alignment horizontal="right" wrapText="1"/>
    </xf>
    <xf numFmtId="164" fontId="1" fillId="2" borderId="2" xfId="0" applyNumberFormat="1" applyFont="1" applyFill="1" applyBorder="1" applyAlignment="1" applyProtection="1">
      <alignment horizontal="right" wrapText="1"/>
    </xf>
    <xf numFmtId="166" fontId="0" fillId="2" borderId="0" xfId="0" applyNumberFormat="1" applyFill="1" applyAlignment="1">
      <alignment horizontal="center" wrapText="1"/>
    </xf>
    <xf numFmtId="167" fontId="0" fillId="0" borderId="0" xfId="0" applyNumberFormat="1"/>
    <xf numFmtId="0" fontId="0" fillId="0" borderId="0" xfId="0" applyBorder="1"/>
    <xf numFmtId="0" fontId="2" fillId="3" borderId="1" xfId="0" applyFont="1" applyFill="1" applyBorder="1" applyAlignment="1">
      <alignment horizontal="center"/>
    </xf>
    <xf numFmtId="0" fontId="0" fillId="4" borderId="0" xfId="0" applyFill="1" applyAlignment="1">
      <alignment wrapText="1"/>
    </xf>
    <xf numFmtId="0" fontId="0" fillId="5" borderId="0" xfId="0" applyFill="1"/>
    <xf numFmtId="0" fontId="0" fillId="0" borderId="0" xfId="0" applyFill="1" applyAlignment="1">
      <alignment horizontal="center"/>
    </xf>
    <xf numFmtId="0" fontId="0" fillId="6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algn="ctr">
              <a:defRPr/>
            </a:pPr>
            <a:r>
              <a:rPr lang="en-US" sz="2400">
                <a:latin typeface="Arial" pitchFamily="34" charset="0"/>
                <a:cs typeface="Arial" pitchFamily="34" charset="0"/>
              </a:rPr>
              <a:t>30 Years of Bipartisan Debt Ceiling Raises</a:t>
            </a:r>
          </a:p>
        </c:rich>
      </c:tx>
      <c:layout>
        <c:manualLayout>
          <c:xMode val="edge"/>
          <c:yMode val="edge"/>
          <c:x val="0.11309422225305542"/>
          <c:y val="2.1627136546956024E-2"/>
        </c:manualLayout>
      </c:layout>
    </c:title>
    <c:plotArea>
      <c:layout>
        <c:manualLayout>
          <c:layoutTarget val="inner"/>
          <c:xMode val="edge"/>
          <c:yMode val="edge"/>
          <c:x val="2.6352939874488068E-2"/>
          <c:y val="0.11920507649958392"/>
          <c:w val="0.87742839964387731"/>
          <c:h val="0.69384834517636518"/>
        </c:manualLayout>
      </c:layout>
      <c:barChart>
        <c:barDir val="col"/>
        <c:grouping val="clustered"/>
        <c:ser>
          <c:idx val="0"/>
          <c:order val="1"/>
          <c:tx>
            <c:strRef>
              <c:f>DDebtCeil2!$E$80</c:f>
              <c:strCache>
                <c:ptCount val="1"/>
                <c:pt idx="0">
                  <c:v>National Debt (Subject to the federal limit at end of fiscal year)</c:v>
                </c:pt>
              </c:strCache>
            </c:strRef>
          </c:tx>
          <c:dPt>
            <c:idx val="2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dPt>
            <c:idx val="4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dPt>
            <c:idx val="6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dPt>
            <c:idx val="8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dPt>
            <c:idx val="1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dPt>
            <c:idx val="12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dPt>
            <c:idx val="14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dPt>
            <c:idx val="16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dPt>
            <c:idx val="18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dPt>
            <c:idx val="2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dPt>
            <c:idx val="22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dPt>
            <c:idx val="24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dPt>
            <c:idx val="26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dPt>
          <c:dPt>
            <c:idx val="2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dPt>
            <c:idx val="28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dPt>
          <c:dPt>
            <c:idx val="29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dPt>
            <c:idx val="3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dPt>
          <c:dPt>
            <c:idx val="31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dPt>
            <c:idx val="32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dPt>
          <c:dPt>
            <c:idx val="33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dPt>
            <c:idx val="34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dPt>
          <c:dPt>
            <c:idx val="3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dPt>
            <c:idx val="36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dPt>
          <c:dPt>
            <c:idx val="3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dPt>
            <c:idx val="38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dPt>
          <c:dPt>
            <c:idx val="39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dPt>
            <c:idx val="4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dPt>
          <c:dPt>
            <c:idx val="41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dPt>
            <c:idx val="42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dPt>
            <c:idx val="44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dPt>
            <c:idx val="46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dPt>
            <c:idx val="48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dPt>
            <c:idx val="5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dPt>
            <c:idx val="52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dPt>
            <c:idx val="54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dPt>
            <c:idx val="56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dPt>
            <c:idx val="5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dPt>
            <c:idx val="58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dPt>
          <c:dPt>
            <c:idx val="59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dPt>
            <c:idx val="6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dPt>
          <c:dPt>
            <c:idx val="61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dPt>
            <c:idx val="62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dPt>
          <c:dPt>
            <c:idx val="63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cat>
            <c:numRef>
              <c:f>DDebtCeil2!$B$161:$B$224</c:f>
              <c:numCache>
                <c:formatCode>General</c:formatCode>
                <c:ptCount val="64"/>
                <c:pt idx="0">
                  <c:v>1980</c:v>
                </c:pt>
                <c:pt idx="1">
                  <c:v>1980</c:v>
                </c:pt>
                <c:pt idx="2">
                  <c:v>1981</c:v>
                </c:pt>
                <c:pt idx="3">
                  <c:v>1981</c:v>
                </c:pt>
                <c:pt idx="4">
                  <c:v>1982</c:v>
                </c:pt>
                <c:pt idx="5">
                  <c:v>1982</c:v>
                </c:pt>
                <c:pt idx="6">
                  <c:v>1983</c:v>
                </c:pt>
                <c:pt idx="7">
                  <c:v>1983</c:v>
                </c:pt>
                <c:pt idx="8">
                  <c:v>1984</c:v>
                </c:pt>
                <c:pt idx="9">
                  <c:v>1984</c:v>
                </c:pt>
                <c:pt idx="10">
                  <c:v>1985</c:v>
                </c:pt>
                <c:pt idx="11">
                  <c:v>1985</c:v>
                </c:pt>
                <c:pt idx="12">
                  <c:v>1986</c:v>
                </c:pt>
                <c:pt idx="13">
                  <c:v>1986</c:v>
                </c:pt>
                <c:pt idx="14">
                  <c:v>1987</c:v>
                </c:pt>
                <c:pt idx="15">
                  <c:v>1987</c:v>
                </c:pt>
                <c:pt idx="16">
                  <c:v>1988</c:v>
                </c:pt>
                <c:pt idx="17">
                  <c:v>1988</c:v>
                </c:pt>
                <c:pt idx="18">
                  <c:v>1989</c:v>
                </c:pt>
                <c:pt idx="19">
                  <c:v>1989</c:v>
                </c:pt>
                <c:pt idx="20">
                  <c:v>1990</c:v>
                </c:pt>
                <c:pt idx="21">
                  <c:v>1990</c:v>
                </c:pt>
                <c:pt idx="22">
                  <c:v>1991</c:v>
                </c:pt>
                <c:pt idx="23">
                  <c:v>1991</c:v>
                </c:pt>
                <c:pt idx="24">
                  <c:v>1992</c:v>
                </c:pt>
                <c:pt idx="25">
                  <c:v>1992</c:v>
                </c:pt>
                <c:pt idx="26">
                  <c:v>1993</c:v>
                </c:pt>
                <c:pt idx="27">
                  <c:v>1993</c:v>
                </c:pt>
                <c:pt idx="28">
                  <c:v>1994</c:v>
                </c:pt>
                <c:pt idx="29">
                  <c:v>1994</c:v>
                </c:pt>
                <c:pt idx="30">
                  <c:v>1995</c:v>
                </c:pt>
                <c:pt idx="31">
                  <c:v>1995</c:v>
                </c:pt>
                <c:pt idx="32">
                  <c:v>1996</c:v>
                </c:pt>
                <c:pt idx="33">
                  <c:v>1996</c:v>
                </c:pt>
                <c:pt idx="34">
                  <c:v>1997</c:v>
                </c:pt>
                <c:pt idx="35">
                  <c:v>1997</c:v>
                </c:pt>
                <c:pt idx="36">
                  <c:v>1998</c:v>
                </c:pt>
                <c:pt idx="37">
                  <c:v>1998</c:v>
                </c:pt>
                <c:pt idx="38">
                  <c:v>1999</c:v>
                </c:pt>
                <c:pt idx="39">
                  <c:v>1999</c:v>
                </c:pt>
                <c:pt idx="40">
                  <c:v>2000</c:v>
                </c:pt>
                <c:pt idx="41">
                  <c:v>2000</c:v>
                </c:pt>
                <c:pt idx="42">
                  <c:v>2001</c:v>
                </c:pt>
                <c:pt idx="43">
                  <c:v>2001</c:v>
                </c:pt>
                <c:pt idx="44">
                  <c:v>2002</c:v>
                </c:pt>
                <c:pt idx="45">
                  <c:v>2002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2005</c:v>
                </c:pt>
                <c:pt idx="51">
                  <c:v>2005</c:v>
                </c:pt>
                <c:pt idx="52">
                  <c:v>2006</c:v>
                </c:pt>
                <c:pt idx="53">
                  <c:v>2006</c:v>
                </c:pt>
                <c:pt idx="54">
                  <c:v>2007</c:v>
                </c:pt>
                <c:pt idx="55">
                  <c:v>2007</c:v>
                </c:pt>
                <c:pt idx="56">
                  <c:v>2008</c:v>
                </c:pt>
                <c:pt idx="57">
                  <c:v>2008</c:v>
                </c:pt>
                <c:pt idx="58">
                  <c:v>2009</c:v>
                </c:pt>
                <c:pt idx="59">
                  <c:v>2009</c:v>
                </c:pt>
                <c:pt idx="60">
                  <c:v>2010</c:v>
                </c:pt>
                <c:pt idx="61">
                  <c:v>2010</c:v>
                </c:pt>
                <c:pt idx="62">
                  <c:v>2011</c:v>
                </c:pt>
                <c:pt idx="63">
                  <c:v>2011</c:v>
                </c:pt>
              </c:numCache>
            </c:numRef>
          </c:cat>
          <c:val>
            <c:numRef>
              <c:f>DDebtCeil2!$E$161:$E$224</c:f>
              <c:numCache>
                <c:formatCode>General</c:formatCode>
                <c:ptCount val="64"/>
                <c:pt idx="0">
                  <c:v>0.90872299999999995</c:v>
                </c:pt>
                <c:pt idx="1">
                  <c:v>0</c:v>
                </c:pt>
                <c:pt idx="2">
                  <c:v>0.99881799999999998</c:v>
                </c:pt>
                <c:pt idx="3">
                  <c:v>0</c:v>
                </c:pt>
                <c:pt idx="4">
                  <c:v>1.1429130000000001</c:v>
                </c:pt>
                <c:pt idx="5">
                  <c:v>0</c:v>
                </c:pt>
                <c:pt idx="6">
                  <c:v>1.377953</c:v>
                </c:pt>
                <c:pt idx="7">
                  <c:v>0</c:v>
                </c:pt>
                <c:pt idx="8">
                  <c:v>1.572975</c:v>
                </c:pt>
                <c:pt idx="9">
                  <c:v>0</c:v>
                </c:pt>
                <c:pt idx="10">
                  <c:v>1.8237750000000001</c:v>
                </c:pt>
                <c:pt idx="11">
                  <c:v>0</c:v>
                </c:pt>
                <c:pt idx="12">
                  <c:v>2.1109749999999998</c:v>
                </c:pt>
                <c:pt idx="13">
                  <c:v>0</c:v>
                </c:pt>
                <c:pt idx="14">
                  <c:v>2.336014</c:v>
                </c:pt>
                <c:pt idx="15">
                  <c:v>0</c:v>
                </c:pt>
                <c:pt idx="16">
                  <c:v>2.5868690000000001</c:v>
                </c:pt>
                <c:pt idx="17">
                  <c:v>0</c:v>
                </c:pt>
                <c:pt idx="18">
                  <c:v>2.8297699999999999</c:v>
                </c:pt>
                <c:pt idx="19">
                  <c:v>0</c:v>
                </c:pt>
                <c:pt idx="20">
                  <c:v>3.1612230000000001</c:v>
                </c:pt>
                <c:pt idx="21">
                  <c:v>0</c:v>
                </c:pt>
                <c:pt idx="22">
                  <c:v>3.5693000000000001</c:v>
                </c:pt>
                <c:pt idx="23">
                  <c:v>0</c:v>
                </c:pt>
                <c:pt idx="24">
                  <c:v>3.9725779999999999</c:v>
                </c:pt>
                <c:pt idx="25">
                  <c:v>0</c:v>
                </c:pt>
                <c:pt idx="26">
                  <c:v>4.3155710000000003</c:v>
                </c:pt>
                <c:pt idx="27">
                  <c:v>0</c:v>
                </c:pt>
                <c:pt idx="28">
                  <c:v>4.6053379999999997</c:v>
                </c:pt>
                <c:pt idx="29">
                  <c:v>0</c:v>
                </c:pt>
                <c:pt idx="30">
                  <c:v>4.8846049999999996</c:v>
                </c:pt>
                <c:pt idx="31">
                  <c:v>0</c:v>
                </c:pt>
                <c:pt idx="32">
                  <c:v>5.1371949999999993</c:v>
                </c:pt>
                <c:pt idx="33">
                  <c:v>0</c:v>
                </c:pt>
                <c:pt idx="34">
                  <c:v>5.3276240000000001</c:v>
                </c:pt>
                <c:pt idx="35">
                  <c:v>0</c:v>
                </c:pt>
                <c:pt idx="36">
                  <c:v>5.4394470000000004</c:v>
                </c:pt>
                <c:pt idx="37">
                  <c:v>0</c:v>
                </c:pt>
                <c:pt idx="38">
                  <c:v>5.5676940000000004</c:v>
                </c:pt>
                <c:pt idx="39">
                  <c:v>0</c:v>
                </c:pt>
                <c:pt idx="40">
                  <c:v>5.5916249999999996</c:v>
                </c:pt>
                <c:pt idx="41">
                  <c:v>0</c:v>
                </c:pt>
                <c:pt idx="42">
                  <c:v>5.7328019999999995</c:v>
                </c:pt>
                <c:pt idx="43">
                  <c:v>0</c:v>
                </c:pt>
                <c:pt idx="44">
                  <c:v>6.1614309999999994</c:v>
                </c:pt>
                <c:pt idx="45">
                  <c:v>0</c:v>
                </c:pt>
                <c:pt idx="46">
                  <c:v>6.7376420000000001</c:v>
                </c:pt>
                <c:pt idx="47">
                  <c:v>0</c:v>
                </c:pt>
                <c:pt idx="48">
                  <c:v>7.3333500000000003</c:v>
                </c:pt>
                <c:pt idx="49">
                  <c:v>0</c:v>
                </c:pt>
                <c:pt idx="50">
                  <c:v>7.8710399999999998</c:v>
                </c:pt>
                <c:pt idx="51">
                  <c:v>0</c:v>
                </c:pt>
                <c:pt idx="52">
                  <c:v>8.4202779999999997</c:v>
                </c:pt>
                <c:pt idx="53">
                  <c:v>0</c:v>
                </c:pt>
                <c:pt idx="54">
                  <c:v>8.9213430000000002</c:v>
                </c:pt>
                <c:pt idx="55">
                  <c:v>0</c:v>
                </c:pt>
                <c:pt idx="56">
                  <c:v>9.9598499999999994</c:v>
                </c:pt>
                <c:pt idx="57">
                  <c:v>0</c:v>
                </c:pt>
                <c:pt idx="58">
                  <c:v>11.853142</c:v>
                </c:pt>
                <c:pt idx="59">
                  <c:v>0</c:v>
                </c:pt>
                <c:pt idx="60">
                  <c:v>13.762248</c:v>
                </c:pt>
                <c:pt idx="61">
                  <c:v>0</c:v>
                </c:pt>
                <c:pt idx="62">
                  <c:v>15.119129999999998</c:v>
                </c:pt>
                <c:pt idx="63">
                  <c:v>0</c:v>
                </c:pt>
              </c:numCache>
            </c:numRef>
          </c:val>
        </c:ser>
        <c:gapWidth val="0"/>
        <c:overlap val="97"/>
        <c:axId val="88515712"/>
        <c:axId val="88517248"/>
      </c:barChart>
      <c:lineChart>
        <c:grouping val="standard"/>
        <c:ser>
          <c:idx val="1"/>
          <c:order val="0"/>
          <c:tx>
            <c:strRef>
              <c:f>DDebtCeil2!$D$80</c:f>
              <c:strCache>
                <c:ptCount val="1"/>
                <c:pt idx="0">
                  <c:v>Statutory Debt Limit</c:v>
                </c:pt>
              </c:strCache>
            </c:strRef>
          </c:tx>
          <c:spPr>
            <a:ln w="41275" cap="rnd">
              <a:solidFill>
                <a:sysClr val="windowText" lastClr="000000">
                  <a:alpha val="98000"/>
                </a:sysClr>
              </a:solidFill>
              <a:miter lim="800000"/>
              <a:headEnd type="none"/>
            </a:ln>
            <a:effectLst>
              <a:outerShdw blurRad="50800" dist="50800" dir="5220000" sx="101000" sy="101000" algn="ctr" rotWithShape="0">
                <a:sysClr val="windowText" lastClr="000000">
                  <a:alpha val="31000"/>
                </a:sysClr>
              </a:outerShdw>
            </a:effectLst>
          </c:spPr>
          <c:marker>
            <c:symbol val="none"/>
          </c:marker>
          <c:cat>
            <c:numRef>
              <c:f>DDebtCeil2!$B$81:$B$224</c:f>
              <c:numCache>
                <c:formatCode>General</c:formatCode>
                <c:ptCount val="144"/>
                <c:pt idx="0">
                  <c:v>1940</c:v>
                </c:pt>
                <c:pt idx="1">
                  <c:v>1940</c:v>
                </c:pt>
                <c:pt idx="2">
                  <c:v>1941</c:v>
                </c:pt>
                <c:pt idx="3">
                  <c:v>1941</c:v>
                </c:pt>
                <c:pt idx="4">
                  <c:v>1942</c:v>
                </c:pt>
                <c:pt idx="5">
                  <c:v>1942</c:v>
                </c:pt>
                <c:pt idx="6">
                  <c:v>1943</c:v>
                </c:pt>
                <c:pt idx="7">
                  <c:v>1943</c:v>
                </c:pt>
                <c:pt idx="8">
                  <c:v>1944</c:v>
                </c:pt>
                <c:pt idx="9">
                  <c:v>1944</c:v>
                </c:pt>
                <c:pt idx="10">
                  <c:v>1945</c:v>
                </c:pt>
                <c:pt idx="11">
                  <c:v>1945</c:v>
                </c:pt>
                <c:pt idx="12">
                  <c:v>1946</c:v>
                </c:pt>
                <c:pt idx="13">
                  <c:v>1946</c:v>
                </c:pt>
                <c:pt idx="14">
                  <c:v>1947</c:v>
                </c:pt>
                <c:pt idx="15">
                  <c:v>1947</c:v>
                </c:pt>
                <c:pt idx="16">
                  <c:v>1948</c:v>
                </c:pt>
                <c:pt idx="17">
                  <c:v>1948</c:v>
                </c:pt>
                <c:pt idx="18">
                  <c:v>1949</c:v>
                </c:pt>
                <c:pt idx="19">
                  <c:v>1949</c:v>
                </c:pt>
                <c:pt idx="20">
                  <c:v>1950</c:v>
                </c:pt>
                <c:pt idx="21">
                  <c:v>1950</c:v>
                </c:pt>
                <c:pt idx="22">
                  <c:v>1951</c:v>
                </c:pt>
                <c:pt idx="23">
                  <c:v>1951</c:v>
                </c:pt>
                <c:pt idx="24">
                  <c:v>1952</c:v>
                </c:pt>
                <c:pt idx="25">
                  <c:v>1952</c:v>
                </c:pt>
                <c:pt idx="26">
                  <c:v>1953</c:v>
                </c:pt>
                <c:pt idx="27">
                  <c:v>1953</c:v>
                </c:pt>
                <c:pt idx="28">
                  <c:v>1954</c:v>
                </c:pt>
                <c:pt idx="29">
                  <c:v>1954</c:v>
                </c:pt>
                <c:pt idx="30">
                  <c:v>1954</c:v>
                </c:pt>
                <c:pt idx="31">
                  <c:v>1954</c:v>
                </c:pt>
                <c:pt idx="32">
                  <c:v>1956</c:v>
                </c:pt>
                <c:pt idx="33">
                  <c:v>1956</c:v>
                </c:pt>
                <c:pt idx="34">
                  <c:v>1957</c:v>
                </c:pt>
                <c:pt idx="35">
                  <c:v>1957</c:v>
                </c:pt>
                <c:pt idx="36">
                  <c:v>1958</c:v>
                </c:pt>
                <c:pt idx="37">
                  <c:v>1958</c:v>
                </c:pt>
                <c:pt idx="38">
                  <c:v>1959</c:v>
                </c:pt>
                <c:pt idx="39">
                  <c:v>1959</c:v>
                </c:pt>
                <c:pt idx="40">
                  <c:v>1960</c:v>
                </c:pt>
                <c:pt idx="41">
                  <c:v>1960</c:v>
                </c:pt>
                <c:pt idx="42">
                  <c:v>1961</c:v>
                </c:pt>
                <c:pt idx="43">
                  <c:v>1961</c:v>
                </c:pt>
                <c:pt idx="44">
                  <c:v>1962</c:v>
                </c:pt>
                <c:pt idx="45">
                  <c:v>1962</c:v>
                </c:pt>
                <c:pt idx="46">
                  <c:v>1963</c:v>
                </c:pt>
                <c:pt idx="47">
                  <c:v>1963</c:v>
                </c:pt>
                <c:pt idx="48">
                  <c:v>1964</c:v>
                </c:pt>
                <c:pt idx="49">
                  <c:v>1964</c:v>
                </c:pt>
                <c:pt idx="50">
                  <c:v>1965</c:v>
                </c:pt>
                <c:pt idx="51">
                  <c:v>1965</c:v>
                </c:pt>
                <c:pt idx="52">
                  <c:v>1966</c:v>
                </c:pt>
                <c:pt idx="53">
                  <c:v>1966</c:v>
                </c:pt>
                <c:pt idx="54">
                  <c:v>1967</c:v>
                </c:pt>
                <c:pt idx="55">
                  <c:v>1967</c:v>
                </c:pt>
                <c:pt idx="56">
                  <c:v>1968</c:v>
                </c:pt>
                <c:pt idx="57">
                  <c:v>1968</c:v>
                </c:pt>
                <c:pt idx="58">
                  <c:v>1969</c:v>
                </c:pt>
                <c:pt idx="59">
                  <c:v>1969</c:v>
                </c:pt>
                <c:pt idx="60">
                  <c:v>1970</c:v>
                </c:pt>
                <c:pt idx="61">
                  <c:v>1970</c:v>
                </c:pt>
                <c:pt idx="62">
                  <c:v>1971</c:v>
                </c:pt>
                <c:pt idx="63">
                  <c:v>1971</c:v>
                </c:pt>
                <c:pt idx="64">
                  <c:v>1972</c:v>
                </c:pt>
                <c:pt idx="65">
                  <c:v>1972</c:v>
                </c:pt>
                <c:pt idx="66">
                  <c:v>1973</c:v>
                </c:pt>
                <c:pt idx="67">
                  <c:v>1973</c:v>
                </c:pt>
                <c:pt idx="68">
                  <c:v>1974</c:v>
                </c:pt>
                <c:pt idx="69">
                  <c:v>1974</c:v>
                </c:pt>
                <c:pt idx="70">
                  <c:v>1975</c:v>
                </c:pt>
                <c:pt idx="71">
                  <c:v>1975</c:v>
                </c:pt>
                <c:pt idx="72">
                  <c:v>1976</c:v>
                </c:pt>
                <c:pt idx="73">
                  <c:v>1976</c:v>
                </c:pt>
                <c:pt idx="74">
                  <c:v>1977</c:v>
                </c:pt>
                <c:pt idx="75">
                  <c:v>1977</c:v>
                </c:pt>
                <c:pt idx="76">
                  <c:v>1978</c:v>
                </c:pt>
                <c:pt idx="77">
                  <c:v>1978</c:v>
                </c:pt>
                <c:pt idx="78">
                  <c:v>1979</c:v>
                </c:pt>
                <c:pt idx="79">
                  <c:v>1979</c:v>
                </c:pt>
                <c:pt idx="80">
                  <c:v>1980</c:v>
                </c:pt>
                <c:pt idx="81">
                  <c:v>1980</c:v>
                </c:pt>
                <c:pt idx="82">
                  <c:v>1981</c:v>
                </c:pt>
                <c:pt idx="83">
                  <c:v>1981</c:v>
                </c:pt>
                <c:pt idx="84">
                  <c:v>1982</c:v>
                </c:pt>
                <c:pt idx="85">
                  <c:v>1982</c:v>
                </c:pt>
                <c:pt idx="86">
                  <c:v>1983</c:v>
                </c:pt>
                <c:pt idx="87">
                  <c:v>1983</c:v>
                </c:pt>
                <c:pt idx="88">
                  <c:v>1984</c:v>
                </c:pt>
                <c:pt idx="89">
                  <c:v>1984</c:v>
                </c:pt>
                <c:pt idx="90">
                  <c:v>1985</c:v>
                </c:pt>
                <c:pt idx="91">
                  <c:v>1985</c:v>
                </c:pt>
                <c:pt idx="92">
                  <c:v>1986</c:v>
                </c:pt>
                <c:pt idx="93">
                  <c:v>1986</c:v>
                </c:pt>
                <c:pt idx="94">
                  <c:v>1987</c:v>
                </c:pt>
                <c:pt idx="95">
                  <c:v>1987</c:v>
                </c:pt>
                <c:pt idx="96">
                  <c:v>1988</c:v>
                </c:pt>
                <c:pt idx="97">
                  <c:v>1988</c:v>
                </c:pt>
                <c:pt idx="98">
                  <c:v>1989</c:v>
                </c:pt>
                <c:pt idx="99">
                  <c:v>1989</c:v>
                </c:pt>
                <c:pt idx="100">
                  <c:v>1990</c:v>
                </c:pt>
                <c:pt idx="101">
                  <c:v>1990</c:v>
                </c:pt>
                <c:pt idx="102">
                  <c:v>1991</c:v>
                </c:pt>
                <c:pt idx="103">
                  <c:v>1991</c:v>
                </c:pt>
                <c:pt idx="104">
                  <c:v>1992</c:v>
                </c:pt>
                <c:pt idx="105">
                  <c:v>1992</c:v>
                </c:pt>
                <c:pt idx="106">
                  <c:v>1993</c:v>
                </c:pt>
                <c:pt idx="107">
                  <c:v>1993</c:v>
                </c:pt>
                <c:pt idx="108">
                  <c:v>1994</c:v>
                </c:pt>
                <c:pt idx="109">
                  <c:v>1994</c:v>
                </c:pt>
                <c:pt idx="110">
                  <c:v>1995</c:v>
                </c:pt>
                <c:pt idx="111">
                  <c:v>1995</c:v>
                </c:pt>
                <c:pt idx="112">
                  <c:v>1996</c:v>
                </c:pt>
                <c:pt idx="113">
                  <c:v>1996</c:v>
                </c:pt>
                <c:pt idx="114">
                  <c:v>1997</c:v>
                </c:pt>
                <c:pt idx="115">
                  <c:v>1997</c:v>
                </c:pt>
                <c:pt idx="116">
                  <c:v>1998</c:v>
                </c:pt>
                <c:pt idx="117">
                  <c:v>1998</c:v>
                </c:pt>
                <c:pt idx="118">
                  <c:v>1999</c:v>
                </c:pt>
                <c:pt idx="119">
                  <c:v>1999</c:v>
                </c:pt>
                <c:pt idx="120">
                  <c:v>2000</c:v>
                </c:pt>
                <c:pt idx="121">
                  <c:v>2000</c:v>
                </c:pt>
                <c:pt idx="122">
                  <c:v>2001</c:v>
                </c:pt>
                <c:pt idx="123">
                  <c:v>2001</c:v>
                </c:pt>
                <c:pt idx="124">
                  <c:v>2002</c:v>
                </c:pt>
                <c:pt idx="125">
                  <c:v>2002</c:v>
                </c:pt>
                <c:pt idx="126">
                  <c:v>2003</c:v>
                </c:pt>
                <c:pt idx="127">
                  <c:v>2003</c:v>
                </c:pt>
                <c:pt idx="128">
                  <c:v>2004</c:v>
                </c:pt>
                <c:pt idx="129">
                  <c:v>2004</c:v>
                </c:pt>
                <c:pt idx="130">
                  <c:v>2005</c:v>
                </c:pt>
                <c:pt idx="131">
                  <c:v>2005</c:v>
                </c:pt>
                <c:pt idx="132">
                  <c:v>2006</c:v>
                </c:pt>
                <c:pt idx="133">
                  <c:v>2006</c:v>
                </c:pt>
                <c:pt idx="134">
                  <c:v>2007</c:v>
                </c:pt>
                <c:pt idx="135">
                  <c:v>2007</c:v>
                </c:pt>
                <c:pt idx="136">
                  <c:v>2008</c:v>
                </c:pt>
                <c:pt idx="137">
                  <c:v>2008</c:v>
                </c:pt>
                <c:pt idx="138">
                  <c:v>2009</c:v>
                </c:pt>
                <c:pt idx="139">
                  <c:v>2009</c:v>
                </c:pt>
                <c:pt idx="140">
                  <c:v>2010</c:v>
                </c:pt>
                <c:pt idx="141">
                  <c:v>2010</c:v>
                </c:pt>
                <c:pt idx="142">
                  <c:v>2011</c:v>
                </c:pt>
                <c:pt idx="143">
                  <c:v>2011</c:v>
                </c:pt>
              </c:numCache>
            </c:numRef>
          </c:cat>
          <c:val>
            <c:numRef>
              <c:f>DDebtCeil2!$D$161:$D$224</c:f>
              <c:numCache>
                <c:formatCode>General</c:formatCode>
                <c:ptCount val="64"/>
                <c:pt idx="0">
                  <c:v>0.92500000000000004</c:v>
                </c:pt>
                <c:pt idx="1">
                  <c:v>1.0797999999999999</c:v>
                </c:pt>
                <c:pt idx="2">
                  <c:v>1.0797999999999999</c:v>
                </c:pt>
                <c:pt idx="3">
                  <c:v>1.2902</c:v>
                </c:pt>
                <c:pt idx="4">
                  <c:v>1.2902</c:v>
                </c:pt>
                <c:pt idx="5">
                  <c:v>1.389</c:v>
                </c:pt>
                <c:pt idx="6">
                  <c:v>1.389</c:v>
                </c:pt>
                <c:pt idx="7">
                  <c:v>1.8237999999999999</c:v>
                </c:pt>
                <c:pt idx="8">
                  <c:v>1.8237999999999999</c:v>
                </c:pt>
                <c:pt idx="9">
                  <c:v>1.8237999999999999</c:v>
                </c:pt>
                <c:pt idx="10">
                  <c:v>1.8237999999999999</c:v>
                </c:pt>
                <c:pt idx="11">
                  <c:v>2.2999999999999998</c:v>
                </c:pt>
                <c:pt idx="12">
                  <c:v>2.2999999999999998</c:v>
                </c:pt>
                <c:pt idx="13">
                  <c:v>2.8</c:v>
                </c:pt>
                <c:pt idx="14">
                  <c:v>2.8</c:v>
                </c:pt>
                <c:pt idx="15">
                  <c:v>2.8</c:v>
                </c:pt>
                <c:pt idx="16">
                  <c:v>2.8</c:v>
                </c:pt>
                <c:pt idx="17">
                  <c:v>2.87</c:v>
                </c:pt>
                <c:pt idx="18">
                  <c:v>2.87</c:v>
                </c:pt>
                <c:pt idx="19">
                  <c:v>3.1949999999999998</c:v>
                </c:pt>
                <c:pt idx="20">
                  <c:v>3.1949999999999998</c:v>
                </c:pt>
                <c:pt idx="21">
                  <c:v>4.1449999999999996</c:v>
                </c:pt>
                <c:pt idx="22">
                  <c:v>4.1449999999999996</c:v>
                </c:pt>
                <c:pt idx="23">
                  <c:v>4.1449999999999996</c:v>
                </c:pt>
                <c:pt idx="24">
                  <c:v>4.1449999999999996</c:v>
                </c:pt>
                <c:pt idx="25">
                  <c:v>4.9000000000000004</c:v>
                </c:pt>
                <c:pt idx="26">
                  <c:v>4.9000000000000004</c:v>
                </c:pt>
                <c:pt idx="27">
                  <c:v>4.9000000000000004</c:v>
                </c:pt>
                <c:pt idx="28">
                  <c:v>4.9000000000000004</c:v>
                </c:pt>
                <c:pt idx="29">
                  <c:v>4.9000000000000004</c:v>
                </c:pt>
                <c:pt idx="30">
                  <c:v>4.9000000000000004</c:v>
                </c:pt>
                <c:pt idx="31">
                  <c:v>5.5</c:v>
                </c:pt>
                <c:pt idx="32">
                  <c:v>5.5</c:v>
                </c:pt>
                <c:pt idx="33">
                  <c:v>5.95</c:v>
                </c:pt>
                <c:pt idx="34">
                  <c:v>5.95</c:v>
                </c:pt>
                <c:pt idx="35">
                  <c:v>5.95</c:v>
                </c:pt>
                <c:pt idx="36">
                  <c:v>5.95</c:v>
                </c:pt>
                <c:pt idx="37">
                  <c:v>5.95</c:v>
                </c:pt>
                <c:pt idx="38">
                  <c:v>5.95</c:v>
                </c:pt>
                <c:pt idx="39">
                  <c:v>5.95</c:v>
                </c:pt>
                <c:pt idx="40">
                  <c:v>5.95</c:v>
                </c:pt>
                <c:pt idx="41">
                  <c:v>5.95</c:v>
                </c:pt>
                <c:pt idx="42">
                  <c:v>5.95</c:v>
                </c:pt>
                <c:pt idx="43">
                  <c:v>6.4</c:v>
                </c:pt>
                <c:pt idx="44">
                  <c:v>6.4</c:v>
                </c:pt>
                <c:pt idx="45">
                  <c:v>7.3840000000000003</c:v>
                </c:pt>
                <c:pt idx="46">
                  <c:v>7.3840000000000003</c:v>
                </c:pt>
                <c:pt idx="47">
                  <c:v>8.1839999999999993</c:v>
                </c:pt>
                <c:pt idx="48">
                  <c:v>8.1839999999999993</c:v>
                </c:pt>
                <c:pt idx="49">
                  <c:v>8.1839999999999993</c:v>
                </c:pt>
                <c:pt idx="50">
                  <c:v>8.1839999999999993</c:v>
                </c:pt>
                <c:pt idx="51">
                  <c:v>8.9649999999999999</c:v>
                </c:pt>
                <c:pt idx="52">
                  <c:v>8.9649999999999999</c:v>
                </c:pt>
                <c:pt idx="53">
                  <c:v>9.8149999999999995</c:v>
                </c:pt>
                <c:pt idx="54">
                  <c:v>9.8149999999999995</c:v>
                </c:pt>
                <c:pt idx="55">
                  <c:v>10.615</c:v>
                </c:pt>
                <c:pt idx="56">
                  <c:v>10.615</c:v>
                </c:pt>
                <c:pt idx="57">
                  <c:v>12.103999999999999</c:v>
                </c:pt>
                <c:pt idx="58">
                  <c:v>12.103999999999999</c:v>
                </c:pt>
                <c:pt idx="59">
                  <c:v>14.294</c:v>
                </c:pt>
                <c:pt idx="60">
                  <c:v>14.294</c:v>
                </c:pt>
                <c:pt idx="61">
                  <c:v>16.693999999999999</c:v>
                </c:pt>
                <c:pt idx="62">
                  <c:v>16.693999999999999</c:v>
                </c:pt>
              </c:numCache>
            </c:numRef>
          </c:val>
        </c:ser>
        <c:marker val="1"/>
        <c:axId val="88533632"/>
        <c:axId val="88531328"/>
      </c:lineChart>
      <c:catAx>
        <c:axId val="88515712"/>
        <c:scaling>
          <c:orientation val="minMax"/>
        </c:scaling>
        <c:axPos val="b"/>
        <c:numFmt formatCode="General" sourceLinked="1"/>
        <c:tickLblPos val="low"/>
        <c:txPr>
          <a:bodyPr rot="0"/>
          <a:lstStyle/>
          <a:p>
            <a:pPr>
              <a:defRPr sz="1600" b="1"/>
            </a:pPr>
            <a:endParaRPr lang="en-US"/>
          </a:p>
        </c:txPr>
        <c:crossAx val="88517248"/>
        <c:crosses val="autoZero"/>
        <c:auto val="1"/>
        <c:lblAlgn val="ctr"/>
        <c:lblOffset val="100"/>
        <c:tickLblSkip val="10"/>
      </c:catAx>
      <c:valAx>
        <c:axId val="88517248"/>
        <c:scaling>
          <c:orientation val="minMax"/>
        </c:scaling>
        <c:delete val="1"/>
        <c:axPos val="l"/>
        <c:majorGridlines>
          <c:spPr>
            <a:ln w="6350" cap="flat">
              <a:prstDash val="sysDash"/>
              <a:bevel/>
            </a:ln>
          </c:spPr>
        </c:majorGridlines>
        <c:numFmt formatCode="General" sourceLinked="1"/>
        <c:tickLblPos val="nextTo"/>
        <c:crossAx val="88515712"/>
        <c:crosses val="autoZero"/>
        <c:crossBetween val="between"/>
      </c:valAx>
      <c:valAx>
        <c:axId val="88531328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400"/>
                  <a:t>Trillions of Dollars</a:t>
                </a:r>
              </a:p>
            </c:rich>
          </c:tx>
          <c:layout/>
        </c:title>
        <c:numFmt formatCode="&quot;$&quot;#,##0" sourceLinked="0"/>
        <c:tickLblPos val="nextTo"/>
        <c:txPr>
          <a:bodyPr/>
          <a:lstStyle/>
          <a:p>
            <a:pPr>
              <a:defRPr sz="1600" b="1"/>
            </a:pPr>
            <a:endParaRPr lang="en-US"/>
          </a:p>
        </c:txPr>
        <c:crossAx val="88533632"/>
        <c:crosses val="max"/>
        <c:crossBetween val="between"/>
      </c:valAx>
      <c:catAx>
        <c:axId val="88533632"/>
        <c:scaling>
          <c:orientation val="minMax"/>
        </c:scaling>
        <c:delete val="1"/>
        <c:axPos val="b"/>
        <c:numFmt formatCode="General" sourceLinked="1"/>
        <c:tickLblPos val="nextTo"/>
        <c:crossAx val="88531328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0"/>
          <c:y val="0.88274406247999504"/>
          <c:w val="0.9677589695561184"/>
          <c:h val="3.6491642545791556E-2"/>
        </c:manualLayout>
      </c:layout>
      <c:txPr>
        <a:bodyPr/>
        <a:lstStyle/>
        <a:p>
          <a:pPr>
            <a:defRPr sz="1500"/>
          </a:pPr>
          <a:endParaRPr lang="en-US"/>
        </a:p>
      </c:txPr>
    </c:legend>
    <c:plotVisOnly val="1"/>
    <c:dispBlanksAs val="gap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5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48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0.52706</cdr:x>
      <cdr:y>0.12108</cdr:y>
    </cdr:from>
    <cdr:to>
      <cdr:x>0.62782</cdr:x>
      <cdr:y>0.81374</cdr:y>
    </cdr:to>
    <cdr:sp macro="" textlink="">
      <cdr:nvSpPr>
        <cdr:cNvPr id="32" name="Rectangle 31"/>
        <cdr:cNvSpPr/>
      </cdr:nvSpPr>
      <cdr:spPr>
        <a:xfrm xmlns:a="http://schemas.openxmlformats.org/drawingml/2006/main">
          <a:off x="4572000" y="762000"/>
          <a:ext cx="874059" cy="435908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13000"/>
          </a:srgbClr>
        </a:solidFill>
        <a:ln xmlns:a="http://schemas.openxmlformats.org/drawingml/2006/main">
          <a:noFill/>
          <a:prstDash val="sys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0.90478</cdr:x>
      <cdr:y>0.08778</cdr:y>
    </cdr:from>
    <cdr:to>
      <cdr:x>0.97286</cdr:x>
      <cdr:y>0.11503</cdr:y>
    </cdr:to>
    <cdr:sp macro="" textlink="">
      <cdr:nvSpPr>
        <cdr:cNvPr id="10" name="Rectangle 9"/>
        <cdr:cNvSpPr/>
      </cdr:nvSpPr>
      <cdr:spPr>
        <a:xfrm xmlns:a="http://schemas.openxmlformats.org/drawingml/2006/main">
          <a:off x="7848601" y="552450"/>
          <a:ext cx="590550" cy="171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 b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0.70275</cdr:x>
      <cdr:y>0.40714</cdr:y>
    </cdr:from>
    <cdr:to>
      <cdr:x>0.72251</cdr:x>
      <cdr:y>0.46162</cdr:y>
    </cdr:to>
    <cdr:sp macro="" textlink="">
      <cdr:nvSpPr>
        <cdr:cNvPr id="11" name="Down Arrow 10"/>
        <cdr:cNvSpPr/>
      </cdr:nvSpPr>
      <cdr:spPr>
        <a:xfrm xmlns:a="http://schemas.openxmlformats.org/drawingml/2006/main">
          <a:off x="6096000" y="2562225"/>
          <a:ext cx="171450" cy="342900"/>
        </a:xfrm>
        <a:prstGeom xmlns:a="http://schemas.openxmlformats.org/drawingml/2006/main" prst="downArrow">
          <a:avLst/>
        </a:prstGeom>
      </cdr:spPr>
      <cdr:style>
        <a:lnRef xmlns:a="http://schemas.openxmlformats.org/drawingml/2006/main" idx="2">
          <a:schemeClr val="dk1">
            <a:shade val="50000"/>
          </a:schemeClr>
        </a:lnRef>
        <a:fillRef xmlns:a="http://schemas.openxmlformats.org/drawingml/2006/main" idx="1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0.61766</cdr:x>
      <cdr:y>0.32095</cdr:y>
    </cdr:from>
    <cdr:to>
      <cdr:x>0.82084</cdr:x>
      <cdr:y>0.36787</cdr:y>
    </cdr:to>
    <cdr:sp macro="" textlink="">
      <cdr:nvSpPr>
        <cdr:cNvPr id="12" name="TextBox 11"/>
        <cdr:cNvSpPr txBox="1"/>
      </cdr:nvSpPr>
      <cdr:spPr>
        <a:xfrm xmlns:a="http://schemas.openxmlformats.org/drawingml/2006/main" rot="19218003">
          <a:off x="5357927" y="2019856"/>
          <a:ext cx="176246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600" b="1">
              <a:latin typeface="Arial" pitchFamily="34" charset="0"/>
              <a:cs typeface="Arial" pitchFamily="34" charset="0"/>
            </a:rPr>
            <a:t>Debt Ceiling</a:t>
          </a:r>
        </a:p>
      </cdr:txBody>
    </cdr:sp>
  </cdr:relSizeAnchor>
  <cdr:relSizeAnchor xmlns:cdr="http://schemas.openxmlformats.org/drawingml/2006/chartDrawing">
    <cdr:from>
      <cdr:x>0.55639</cdr:x>
      <cdr:y>0.91113</cdr:y>
    </cdr:from>
    <cdr:to>
      <cdr:x>0.99592</cdr:x>
      <cdr:y>0.98832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4826454" y="5734049"/>
          <a:ext cx="3812721" cy="485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0.31702</cdr:x>
      <cdr:y>0.92476</cdr:y>
    </cdr:from>
    <cdr:to>
      <cdr:x>1</cdr:x>
      <cdr:y>1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2750004" y="5848350"/>
          <a:ext cx="5924550" cy="473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r>
            <a:rPr lang="en-US" sz="1200" i="1"/>
            <a:t>Source: Historical Tables, Office of Management</a:t>
          </a:r>
          <a:r>
            <a:rPr lang="en-US" sz="1200" i="1" baseline="0"/>
            <a:t> and Budget</a:t>
          </a:r>
        </a:p>
        <a:p xmlns:a="http://schemas.openxmlformats.org/drawingml/2006/main">
          <a:pPr algn="r"/>
          <a:r>
            <a:rPr lang="en-US" sz="1200" i="0" baseline="0"/>
            <a:t>Produced by: Veronique de Rugy, Mercatus Center at George Mason University</a:t>
          </a:r>
          <a:endParaRPr lang="en-US" sz="1200" i="0"/>
        </a:p>
      </cdr:txBody>
    </cdr:sp>
  </cdr:relSizeAnchor>
  <cdr:relSizeAnchor xmlns:cdr="http://schemas.openxmlformats.org/drawingml/2006/chartDrawing">
    <cdr:from>
      <cdr:x>0.05265</cdr:x>
      <cdr:y>0.89329</cdr:y>
    </cdr:from>
    <cdr:to>
      <cdr:x>0.06738</cdr:x>
      <cdr:y>0.90869</cdr:y>
    </cdr:to>
    <cdr:sp macro="" textlink="">
      <cdr:nvSpPr>
        <cdr:cNvPr id="16" name="Rectangle 15"/>
        <cdr:cNvSpPr/>
      </cdr:nvSpPr>
      <cdr:spPr>
        <a:xfrm xmlns:a="http://schemas.openxmlformats.org/drawingml/2006/main">
          <a:off x="455341" y="5581650"/>
          <a:ext cx="127366" cy="9617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28575" cap="sq">
          <a:noFill/>
          <a:miter lim="800000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0.11994</cdr:x>
      <cdr:y>0.91393</cdr:y>
    </cdr:from>
    <cdr:to>
      <cdr:x>0.37925</cdr:x>
      <cdr:y>0.95118</cdr:y>
    </cdr:to>
    <cdr:sp macro="" textlink="">
      <cdr:nvSpPr>
        <cdr:cNvPr id="17" name="TextBox 16"/>
        <cdr:cNvSpPr txBox="1"/>
      </cdr:nvSpPr>
      <cdr:spPr>
        <a:xfrm xmlns:a="http://schemas.openxmlformats.org/drawingml/2006/main">
          <a:off x="1040422" y="5751635"/>
          <a:ext cx="2249366" cy="2344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900"/>
        </a:p>
      </cdr:txBody>
    </cdr:sp>
  </cdr:relSizeAnchor>
  <cdr:relSizeAnchor xmlns:cdr="http://schemas.openxmlformats.org/drawingml/2006/chartDrawing">
    <cdr:from>
      <cdr:x>0.82107</cdr:x>
      <cdr:y>0.78665</cdr:y>
    </cdr:from>
    <cdr:to>
      <cdr:x>0.88793</cdr:x>
      <cdr:y>0.81279</cdr:y>
    </cdr:to>
    <cdr:sp macro="" textlink="">
      <cdr:nvSpPr>
        <cdr:cNvPr id="20" name="Rectangle 19"/>
        <cdr:cNvSpPr/>
      </cdr:nvSpPr>
      <cdr:spPr>
        <a:xfrm xmlns:a="http://schemas.openxmlformats.org/drawingml/2006/main">
          <a:off x="7101190" y="4915309"/>
          <a:ext cx="578245" cy="163339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0.60268</cdr:x>
      <cdr:y>0.78703</cdr:y>
    </cdr:from>
    <cdr:to>
      <cdr:x>0.80701</cdr:x>
      <cdr:y>0.81214</cdr:y>
    </cdr:to>
    <cdr:sp macro="" textlink="">
      <cdr:nvSpPr>
        <cdr:cNvPr id="21" name="Rectangle 20"/>
        <cdr:cNvSpPr/>
      </cdr:nvSpPr>
      <cdr:spPr>
        <a:xfrm xmlns:a="http://schemas.openxmlformats.org/drawingml/2006/main">
          <a:off x="5212404" y="4917678"/>
          <a:ext cx="1767192" cy="156918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2">
            <a:shade val="50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0.38429</cdr:x>
      <cdr:y>0.78749</cdr:y>
    </cdr:from>
    <cdr:to>
      <cdr:x>0.58768</cdr:x>
      <cdr:y>0.81214</cdr:y>
    </cdr:to>
    <cdr:sp macro="" textlink="">
      <cdr:nvSpPr>
        <cdr:cNvPr id="22" name="Rectangle 21"/>
        <cdr:cNvSpPr/>
      </cdr:nvSpPr>
      <cdr:spPr>
        <a:xfrm xmlns:a="http://schemas.openxmlformats.org/drawingml/2006/main">
          <a:off x="3323617" y="4920574"/>
          <a:ext cx="1759086" cy="15402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2">
            <a:shade val="50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0.0538</cdr:x>
      <cdr:y>0.79009</cdr:y>
    </cdr:from>
    <cdr:to>
      <cdr:x>0.25869</cdr:x>
      <cdr:y>0.81319</cdr:y>
    </cdr:to>
    <cdr:sp macro="" textlink="">
      <cdr:nvSpPr>
        <cdr:cNvPr id="23" name="Rectangle 22"/>
        <cdr:cNvSpPr/>
      </cdr:nvSpPr>
      <cdr:spPr>
        <a:xfrm xmlns:a="http://schemas.openxmlformats.org/drawingml/2006/main">
          <a:off x="465300" y="4936787"/>
          <a:ext cx="1772062" cy="144349"/>
        </a:xfrm>
        <a:prstGeom xmlns:a="http://schemas.openxmlformats.org/drawingml/2006/main" prst="rect">
          <a:avLst/>
        </a:prstGeom>
        <a:solidFill xmlns:a="http://schemas.openxmlformats.org/drawingml/2006/main">
          <a:srgbClr val="C0504D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2">
            <a:shade val="50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0.28</cdr:x>
      <cdr:y>0.79005</cdr:y>
    </cdr:from>
    <cdr:to>
      <cdr:x>0.36836</cdr:x>
      <cdr:y>0.81276</cdr:y>
    </cdr:to>
    <cdr:sp macro="" textlink="">
      <cdr:nvSpPr>
        <cdr:cNvPr id="24" name="Rectangle 23"/>
        <cdr:cNvSpPr/>
      </cdr:nvSpPr>
      <cdr:spPr>
        <a:xfrm xmlns:a="http://schemas.openxmlformats.org/drawingml/2006/main">
          <a:off x="2421636" y="4936548"/>
          <a:ext cx="764173" cy="141902"/>
        </a:xfrm>
        <a:prstGeom xmlns:a="http://schemas.openxmlformats.org/drawingml/2006/main" prst="rect">
          <a:avLst/>
        </a:prstGeom>
        <a:solidFill xmlns:a="http://schemas.openxmlformats.org/drawingml/2006/main">
          <a:srgbClr val="C0504D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2">
            <a:shade val="50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0.66061</cdr:x>
      <cdr:y>0.77967</cdr:y>
    </cdr:from>
    <cdr:to>
      <cdr:x>0.78468</cdr:x>
      <cdr:y>0.82205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5713411" y="4871706"/>
          <a:ext cx="1073044" cy="264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G.W.</a:t>
          </a:r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 </a:t>
          </a:r>
          <a:r>
            <a: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BUSH</a:t>
          </a:r>
        </a:p>
      </cdr:txBody>
    </cdr:sp>
  </cdr:relSizeAnchor>
  <cdr:relSizeAnchor xmlns:cdr="http://schemas.openxmlformats.org/drawingml/2006/chartDrawing">
    <cdr:from>
      <cdr:x>0.81679</cdr:x>
      <cdr:y>0.77933</cdr:y>
    </cdr:from>
    <cdr:to>
      <cdr:x>0.87951</cdr:x>
      <cdr:y>0.81871</cdr:y>
    </cdr:to>
    <cdr:sp macro="" textlink="">
      <cdr:nvSpPr>
        <cdr:cNvPr id="27" name="TextBox 26"/>
        <cdr:cNvSpPr txBox="1"/>
      </cdr:nvSpPr>
      <cdr:spPr>
        <a:xfrm xmlns:a="http://schemas.openxmlformats.org/drawingml/2006/main">
          <a:off x="7064212" y="4869561"/>
          <a:ext cx="542394" cy="246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OBAMA</a:t>
          </a:r>
        </a:p>
      </cdr:txBody>
    </cdr:sp>
  </cdr:relSizeAnchor>
  <cdr:relSizeAnchor xmlns:cdr="http://schemas.openxmlformats.org/drawingml/2006/chartDrawing">
    <cdr:from>
      <cdr:x>0.11859</cdr:x>
      <cdr:y>0.78097</cdr:y>
    </cdr:from>
    <cdr:to>
      <cdr:x>0.21961</cdr:x>
      <cdr:y>0.81881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1028700" y="4914900"/>
          <a:ext cx="8763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REAGAN</a:t>
          </a:r>
        </a:p>
      </cdr:txBody>
    </cdr:sp>
  </cdr:relSizeAnchor>
  <cdr:relSizeAnchor xmlns:cdr="http://schemas.openxmlformats.org/drawingml/2006/chartDrawing">
    <cdr:from>
      <cdr:x>0.28768</cdr:x>
      <cdr:y>0.78162</cdr:y>
    </cdr:from>
    <cdr:to>
      <cdr:x>0.35027</cdr:x>
      <cdr:y>0.82249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488095" y="4883866"/>
          <a:ext cx="541322" cy="2553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BUSH</a:t>
          </a:r>
        </a:p>
      </cdr:txBody>
    </cdr:sp>
  </cdr:relSizeAnchor>
  <cdr:relSizeAnchor xmlns:cdr="http://schemas.openxmlformats.org/drawingml/2006/chartDrawing">
    <cdr:from>
      <cdr:x>0.43629</cdr:x>
      <cdr:y>0.77946</cdr:y>
    </cdr:from>
    <cdr:to>
      <cdr:x>0.52743</cdr:x>
      <cdr:y>0.81881</cdr:y>
    </cdr:to>
    <cdr:sp macro="" textlink="">
      <cdr:nvSpPr>
        <cdr:cNvPr id="30" name="TextBox 29"/>
        <cdr:cNvSpPr txBox="1"/>
      </cdr:nvSpPr>
      <cdr:spPr>
        <a:xfrm xmlns:a="http://schemas.openxmlformats.org/drawingml/2006/main">
          <a:off x="3773370" y="4870378"/>
          <a:ext cx="788242" cy="2458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CLINTON</a:t>
          </a:r>
        </a:p>
      </cdr:txBody>
    </cdr:sp>
  </cdr:relSizeAnchor>
  <cdr:relSizeAnchor xmlns:cdr="http://schemas.openxmlformats.org/drawingml/2006/chartDrawing">
    <cdr:from>
      <cdr:x>0</cdr:x>
      <cdr:y>0.81578</cdr:y>
    </cdr:from>
    <cdr:to>
      <cdr:x>0.05051</cdr:x>
      <cdr:y>0.84605</cdr:y>
    </cdr:to>
    <cdr:sp macro="" textlink="">
      <cdr:nvSpPr>
        <cdr:cNvPr id="31" name="TextBox 30"/>
        <cdr:cNvSpPr txBox="1"/>
      </cdr:nvSpPr>
      <cdr:spPr>
        <a:xfrm xmlns:a="http://schemas.openxmlformats.org/drawingml/2006/main">
          <a:off x="0" y="5133977"/>
          <a:ext cx="43815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t"/>
        <a:lstStyle xmlns:a="http://schemas.openxmlformats.org/drawingml/2006/main"/>
        <a:p xmlns:a="http://schemas.openxmlformats.org/drawingml/2006/main">
          <a:pPr algn="l"/>
          <a:r>
            <a:rPr lang="en-US" sz="900" b="1">
              <a:latin typeface="Arial" pitchFamily="34" charset="0"/>
              <a:cs typeface="Arial" pitchFamily="34" charset="0"/>
            </a:rPr>
            <a:t>CARTER</a:t>
          </a:r>
        </a:p>
      </cdr:txBody>
    </cdr:sp>
  </cdr:relSizeAnchor>
  <cdr:relSizeAnchor xmlns:cdr="http://schemas.openxmlformats.org/drawingml/2006/chartDrawing">
    <cdr:from>
      <cdr:x>0.03868</cdr:x>
      <cdr:y>0.93779</cdr:y>
    </cdr:from>
    <cdr:to>
      <cdr:x>0.0678</cdr:x>
      <cdr:y>0.9533</cdr:y>
    </cdr:to>
    <cdr:sp macro="" textlink="">
      <cdr:nvSpPr>
        <cdr:cNvPr id="26" name="Rectangle 25"/>
        <cdr:cNvSpPr/>
      </cdr:nvSpPr>
      <cdr:spPr>
        <a:xfrm xmlns:a="http://schemas.openxmlformats.org/drawingml/2006/main">
          <a:off x="334537" y="5859714"/>
          <a:ext cx="251861" cy="96895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39000"/>
          </a:srgbClr>
        </a:solidFill>
        <a:ln xmlns:a="http://schemas.openxmlformats.org/drawingml/2006/main" w="6350">
          <a:solidFill>
            <a:schemeClr val="tx1">
              <a:alpha val="14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>
            <a:ln>
              <a:noFill/>
            </a:ln>
          </a:endParaRPr>
        </a:p>
      </cdr:txBody>
    </cdr:sp>
  </cdr:relSizeAnchor>
  <cdr:relSizeAnchor xmlns:cdr="http://schemas.openxmlformats.org/drawingml/2006/chartDrawing">
    <cdr:from>
      <cdr:x>0.06093</cdr:x>
      <cdr:y>0.92182</cdr:y>
    </cdr:from>
    <cdr:to>
      <cdr:x>0.1618</cdr:x>
      <cdr:y>0.95748</cdr:y>
    </cdr:to>
    <cdr:sp macro="" textlink="">
      <cdr:nvSpPr>
        <cdr:cNvPr id="33" name="TextBox 32"/>
        <cdr:cNvSpPr txBox="1"/>
      </cdr:nvSpPr>
      <cdr:spPr>
        <a:xfrm xmlns:a="http://schemas.openxmlformats.org/drawingml/2006/main">
          <a:off x="526991" y="5759879"/>
          <a:ext cx="872394" cy="222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500">
              <a:latin typeface="Arial" pitchFamily="34" charset="0"/>
              <a:cs typeface="Arial" pitchFamily="34" charset="0"/>
            </a:rPr>
            <a:t>Budget Surplus 1998-2001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4"/>
  <sheetViews>
    <sheetView zoomScale="55" zoomScaleNormal="55" workbookViewId="0">
      <selection activeCell="A2" sqref="A2"/>
    </sheetView>
  </sheetViews>
  <sheetFormatPr defaultRowHeight="15"/>
  <cols>
    <col min="1" max="1" width="32.42578125" style="20" customWidth="1"/>
    <col min="2" max="2" width="32" customWidth="1"/>
    <col min="3" max="3" width="43.140625" customWidth="1"/>
    <col min="4" max="5" width="31.85546875" customWidth="1"/>
    <col min="6" max="6" width="19.42578125" style="1" bestFit="1" customWidth="1"/>
    <col min="7" max="7" width="27.7109375" style="1" bestFit="1" customWidth="1"/>
    <col min="8" max="8" width="27.7109375" style="29" customWidth="1"/>
    <col min="9" max="9" width="23.28515625" customWidth="1"/>
    <col min="10" max="10" width="22.5703125" bestFit="1" customWidth="1"/>
    <col min="11" max="11" width="40.28515625" bestFit="1" customWidth="1"/>
  </cols>
  <sheetData>
    <row r="1" spans="1:11">
      <c r="A1" s="20" t="s">
        <v>0</v>
      </c>
    </row>
    <row r="2" spans="1:11">
      <c r="A2" s="20" t="s">
        <v>1</v>
      </c>
    </row>
    <row r="4" spans="1:11" ht="29.25" customHeight="1">
      <c r="A4" s="17" t="s">
        <v>2</v>
      </c>
      <c r="B4" s="18" t="s">
        <v>3</v>
      </c>
      <c r="C4" s="18" t="s">
        <v>17</v>
      </c>
      <c r="D4" s="18" t="s">
        <v>4</v>
      </c>
      <c r="E4" s="18"/>
      <c r="F4" s="19" t="s">
        <v>5</v>
      </c>
      <c r="G4" s="22" t="s">
        <v>6</v>
      </c>
      <c r="H4" s="31" t="s">
        <v>10</v>
      </c>
      <c r="I4" s="28" t="s">
        <v>11</v>
      </c>
      <c r="J4" s="18" t="s">
        <v>9</v>
      </c>
      <c r="K4" s="18" t="s">
        <v>8</v>
      </c>
    </row>
    <row r="5" spans="1:11">
      <c r="A5" s="20">
        <v>1940</v>
      </c>
      <c r="B5" s="16">
        <f>D5/1000</f>
        <v>43.219000000000001</v>
      </c>
      <c r="C5" s="41">
        <f>B5/1000</f>
        <v>4.3219E-2</v>
      </c>
      <c r="D5" s="3">
        <v>43219</v>
      </c>
      <c r="E5" s="3"/>
      <c r="F5" s="4">
        <f>G5*1000</f>
        <v>49000</v>
      </c>
      <c r="G5" s="23">
        <v>49</v>
      </c>
      <c r="H5" s="30">
        <v>8.6999999999999994E-2</v>
      </c>
      <c r="I5">
        <f t="shared" ref="I5:I49" si="0">G5/H5</f>
        <v>563.21839080459779</v>
      </c>
      <c r="J5" s="9">
        <v>96.8</v>
      </c>
      <c r="K5">
        <f>(G5/J5)*100</f>
        <v>50.619834710743802</v>
      </c>
    </row>
    <row r="6" spans="1:11">
      <c r="A6" s="20">
        <v>1941</v>
      </c>
      <c r="B6" s="2">
        <f>D6/1000</f>
        <v>49.494</v>
      </c>
      <c r="C6" s="41">
        <f t="shared" ref="C6:C69" si="1">B6/1000</f>
        <v>4.9493999999999996E-2</v>
      </c>
      <c r="D6" s="3">
        <v>49494</v>
      </c>
      <c r="E6" s="3"/>
      <c r="F6" s="4">
        <f>G6*1000</f>
        <v>65000</v>
      </c>
      <c r="G6" s="24">
        <v>65</v>
      </c>
      <c r="H6" s="30">
        <v>9.0300000000000005E-2</v>
      </c>
      <c r="I6">
        <f t="shared" si="0"/>
        <v>719.82281284606859</v>
      </c>
      <c r="J6" s="9">
        <v>114.1</v>
      </c>
      <c r="K6">
        <f t="shared" ref="K6:K69" si="2">(G6/J6)*100</f>
        <v>56.96757230499562</v>
      </c>
    </row>
    <row r="7" spans="1:11">
      <c r="A7" s="20">
        <v>1942</v>
      </c>
      <c r="B7" s="2">
        <f t="shared" ref="B7:B70" si="3">D7/1000</f>
        <v>74.153999999999996</v>
      </c>
      <c r="C7" s="41">
        <f t="shared" si="1"/>
        <v>7.4153999999999998E-2</v>
      </c>
      <c r="D7" s="3">
        <v>74154</v>
      </c>
      <c r="E7" s="3"/>
      <c r="F7" s="4">
        <f>G7*1000</f>
        <v>125000</v>
      </c>
      <c r="G7" s="24">
        <v>125</v>
      </c>
      <c r="H7" s="30">
        <v>9.69E-2</v>
      </c>
      <c r="I7">
        <f t="shared" si="0"/>
        <v>1289.9896800825593</v>
      </c>
      <c r="J7" s="9">
        <v>144.30000000000001</v>
      </c>
      <c r="K7">
        <f t="shared" si="2"/>
        <v>86.625086625086624</v>
      </c>
    </row>
    <row r="8" spans="1:11">
      <c r="A8" s="20">
        <v>1943</v>
      </c>
      <c r="B8" s="2">
        <f t="shared" si="3"/>
        <v>140.46899999999999</v>
      </c>
      <c r="C8" s="41">
        <f t="shared" si="1"/>
        <v>0.14046899999999998</v>
      </c>
      <c r="D8" s="3">
        <v>140469</v>
      </c>
      <c r="E8" s="3"/>
      <c r="F8" s="4">
        <f>G8*1000</f>
        <v>210000</v>
      </c>
      <c r="G8" s="24">
        <v>210</v>
      </c>
      <c r="H8" s="30">
        <v>0.1036</v>
      </c>
      <c r="I8">
        <f t="shared" si="0"/>
        <v>2027.0270270270271</v>
      </c>
      <c r="J8" s="9">
        <v>180.3</v>
      </c>
      <c r="K8">
        <f t="shared" si="2"/>
        <v>116.47254575707153</v>
      </c>
    </row>
    <row r="9" spans="1:11">
      <c r="A9" s="20">
        <v>1944</v>
      </c>
      <c r="B9" s="2">
        <f t="shared" si="3"/>
        <v>208.077</v>
      </c>
      <c r="C9" s="41">
        <f t="shared" si="1"/>
        <v>0.20807700000000001</v>
      </c>
      <c r="D9" s="3">
        <v>208077</v>
      </c>
      <c r="E9" s="3"/>
      <c r="F9" s="4">
        <f>G9*1000</f>
        <v>260000</v>
      </c>
      <c r="G9" s="24">
        <v>260</v>
      </c>
      <c r="H9" s="30">
        <v>0.1077</v>
      </c>
      <c r="I9">
        <f t="shared" si="0"/>
        <v>2414.113277623027</v>
      </c>
      <c r="J9" s="9">
        <v>209.2</v>
      </c>
      <c r="K9">
        <f t="shared" si="2"/>
        <v>124.282982791587</v>
      </c>
    </row>
    <row r="10" spans="1:11">
      <c r="A10" s="20">
        <v>1945</v>
      </c>
      <c r="B10" s="2">
        <f t="shared" si="3"/>
        <v>268.67099999999999</v>
      </c>
      <c r="C10" s="41">
        <f t="shared" si="1"/>
        <v>0.26867099999999999</v>
      </c>
      <c r="D10" s="3">
        <v>268671</v>
      </c>
      <c r="E10" s="3"/>
      <c r="F10" s="4">
        <f t="shared" ref="F10:F76" si="4">G10*1000</f>
        <v>300000</v>
      </c>
      <c r="G10" s="24">
        <v>300</v>
      </c>
      <c r="H10" s="30">
        <v>0.1104</v>
      </c>
      <c r="I10">
        <f t="shared" si="0"/>
        <v>2717.391304347826</v>
      </c>
      <c r="J10" s="9">
        <v>221.4</v>
      </c>
      <c r="K10">
        <f t="shared" si="2"/>
        <v>135.50135501355015</v>
      </c>
    </row>
    <row r="11" spans="1:11">
      <c r="A11" s="20">
        <v>1946</v>
      </c>
      <c r="B11" s="2">
        <f t="shared" si="3"/>
        <v>268.93200000000002</v>
      </c>
      <c r="C11" s="41">
        <f t="shared" si="1"/>
        <v>0.268932</v>
      </c>
      <c r="D11" s="3">
        <v>268932</v>
      </c>
      <c r="E11" s="3"/>
      <c r="F11" s="4">
        <f t="shared" si="4"/>
        <v>275000</v>
      </c>
      <c r="G11" s="24">
        <v>275</v>
      </c>
      <c r="H11" s="30">
        <v>0.1182</v>
      </c>
      <c r="I11">
        <f t="shared" si="0"/>
        <v>2326.565143824027</v>
      </c>
      <c r="J11" s="9">
        <v>222.6</v>
      </c>
      <c r="K11">
        <f t="shared" si="2"/>
        <v>123.53998203054807</v>
      </c>
    </row>
    <row r="12" spans="1:11">
      <c r="A12" s="20">
        <v>1947</v>
      </c>
      <c r="B12" s="2">
        <f t="shared" si="3"/>
        <v>255.767</v>
      </c>
      <c r="C12" s="41">
        <f t="shared" si="1"/>
        <v>0.25576700000000002</v>
      </c>
      <c r="D12" s="3">
        <v>255767</v>
      </c>
      <c r="E12" s="3"/>
      <c r="F12" s="4">
        <f t="shared" si="4"/>
        <v>275000</v>
      </c>
      <c r="G12" s="24">
        <v>275</v>
      </c>
      <c r="H12" s="30">
        <v>0.13039999999999999</v>
      </c>
      <c r="I12">
        <f t="shared" si="0"/>
        <v>2108.8957055214728</v>
      </c>
      <c r="J12" s="9">
        <v>233.2</v>
      </c>
      <c r="K12">
        <f t="shared" si="2"/>
        <v>117.9245283018868</v>
      </c>
    </row>
    <row r="13" spans="1:11">
      <c r="A13" s="20">
        <v>1948</v>
      </c>
      <c r="B13" s="2">
        <f t="shared" si="3"/>
        <v>250.381</v>
      </c>
      <c r="C13" s="41">
        <f t="shared" si="1"/>
        <v>0.25038100000000002</v>
      </c>
      <c r="D13" s="3">
        <v>250381</v>
      </c>
      <c r="E13" s="3"/>
      <c r="F13" s="4">
        <f t="shared" si="4"/>
        <v>275000</v>
      </c>
      <c r="G13" s="24">
        <v>275</v>
      </c>
      <c r="H13" s="30">
        <v>0.14280000000000001</v>
      </c>
      <c r="I13">
        <f t="shared" si="0"/>
        <v>1925.7703081232492</v>
      </c>
      <c r="J13" s="9">
        <v>256.60000000000002</v>
      </c>
      <c r="K13">
        <f t="shared" si="2"/>
        <v>107.17069368667185</v>
      </c>
    </row>
    <row r="14" spans="1:11">
      <c r="A14" s="20">
        <v>1949</v>
      </c>
      <c r="B14" s="2">
        <f t="shared" si="3"/>
        <v>250.965</v>
      </c>
      <c r="C14" s="41">
        <f t="shared" si="1"/>
        <v>0.25096499999999999</v>
      </c>
      <c r="D14" s="3">
        <v>250965</v>
      </c>
      <c r="E14" s="3"/>
      <c r="F14" s="4">
        <f t="shared" si="4"/>
        <v>275000</v>
      </c>
      <c r="G14" s="24">
        <v>275</v>
      </c>
      <c r="H14" s="30">
        <v>0.14760000000000001</v>
      </c>
      <c r="I14">
        <f t="shared" si="0"/>
        <v>1863.1436314363143</v>
      </c>
      <c r="J14" s="9">
        <v>271.3</v>
      </c>
      <c r="K14">
        <f t="shared" si="2"/>
        <v>101.36380390711388</v>
      </c>
    </row>
    <row r="15" spans="1:11">
      <c r="A15" s="20">
        <v>1950</v>
      </c>
      <c r="B15" s="2">
        <f t="shared" si="3"/>
        <v>255.38200000000001</v>
      </c>
      <c r="C15" s="41">
        <f t="shared" si="1"/>
        <v>0.255382</v>
      </c>
      <c r="D15" s="3">
        <v>255382</v>
      </c>
      <c r="E15" s="3"/>
      <c r="F15" s="4">
        <f t="shared" si="4"/>
        <v>275000</v>
      </c>
      <c r="G15" s="24">
        <v>275</v>
      </c>
      <c r="H15" s="30">
        <v>0.14530000000000001</v>
      </c>
      <c r="I15">
        <f t="shared" si="0"/>
        <v>1892.6359256710252</v>
      </c>
      <c r="J15" s="9">
        <v>273.10000000000002</v>
      </c>
      <c r="K15">
        <f t="shared" si="2"/>
        <v>100.69571585499817</v>
      </c>
    </row>
    <row r="16" spans="1:11">
      <c r="A16" s="20">
        <v>1951</v>
      </c>
      <c r="B16" s="2">
        <f t="shared" si="3"/>
        <v>253.28399999999999</v>
      </c>
      <c r="C16" s="41">
        <f t="shared" si="1"/>
        <v>0.25328400000000001</v>
      </c>
      <c r="D16" s="3">
        <v>253284</v>
      </c>
      <c r="E16" s="3"/>
      <c r="F16" s="4">
        <f t="shared" si="4"/>
        <v>275000</v>
      </c>
      <c r="G16" s="24">
        <v>275</v>
      </c>
      <c r="H16" s="30">
        <v>0.15310000000000001</v>
      </c>
      <c r="I16">
        <f t="shared" si="0"/>
        <v>1796.2116263879816</v>
      </c>
      <c r="J16" s="9">
        <v>320.2</v>
      </c>
      <c r="K16">
        <f t="shared" si="2"/>
        <v>85.883822610868208</v>
      </c>
    </row>
    <row r="17" spans="1:11">
      <c r="A17" s="20">
        <v>1952</v>
      </c>
      <c r="B17" s="2">
        <f t="shared" si="3"/>
        <v>257.233</v>
      </c>
      <c r="C17" s="41">
        <f t="shared" si="1"/>
        <v>0.25723299999999999</v>
      </c>
      <c r="D17" s="3">
        <v>257233</v>
      </c>
      <c r="E17" s="3"/>
      <c r="F17" s="4">
        <f t="shared" si="4"/>
        <v>275000</v>
      </c>
      <c r="G17" s="24">
        <v>275</v>
      </c>
      <c r="H17" s="30">
        <v>0.1593</v>
      </c>
      <c r="I17">
        <f t="shared" si="0"/>
        <v>1726.3025737602009</v>
      </c>
      <c r="J17" s="9">
        <v>348.7</v>
      </c>
      <c r="K17">
        <f t="shared" si="2"/>
        <v>78.864353312302839</v>
      </c>
    </row>
    <row r="18" spans="1:11">
      <c r="A18" s="20">
        <v>1953</v>
      </c>
      <c r="B18" s="2">
        <f t="shared" si="3"/>
        <v>264.22000000000003</v>
      </c>
      <c r="C18" s="41">
        <f t="shared" si="1"/>
        <v>0.26422000000000001</v>
      </c>
      <c r="D18" s="3">
        <v>264220</v>
      </c>
      <c r="E18" s="3"/>
      <c r="F18" s="4">
        <f t="shared" si="4"/>
        <v>275000</v>
      </c>
      <c r="G18" s="24">
        <v>275</v>
      </c>
      <c r="H18" s="30">
        <v>0.16220000000000001</v>
      </c>
      <c r="I18">
        <f t="shared" si="0"/>
        <v>1695.4377311960541</v>
      </c>
      <c r="J18" s="9">
        <v>372.5</v>
      </c>
      <c r="K18">
        <f t="shared" si="2"/>
        <v>73.825503355704697</v>
      </c>
    </row>
    <row r="19" spans="1:11">
      <c r="A19" s="20">
        <v>1954</v>
      </c>
      <c r="B19" s="2">
        <f t="shared" si="3"/>
        <v>269.37900000000002</v>
      </c>
      <c r="C19" s="41">
        <f t="shared" si="1"/>
        <v>0.26937900000000004</v>
      </c>
      <c r="D19" s="3">
        <v>269379</v>
      </c>
      <c r="E19" s="3"/>
      <c r="F19" s="4">
        <f t="shared" si="4"/>
        <v>281000</v>
      </c>
      <c r="G19" s="24">
        <v>281</v>
      </c>
      <c r="H19" s="30">
        <v>0.1641</v>
      </c>
      <c r="I19">
        <f t="shared" si="0"/>
        <v>1712.370505789153</v>
      </c>
      <c r="J19" s="9">
        <v>377</v>
      </c>
      <c r="K19">
        <f t="shared" si="2"/>
        <v>74.535809018567647</v>
      </c>
    </row>
    <row r="20" spans="1:11">
      <c r="A20" s="20">
        <v>1955</v>
      </c>
      <c r="B20" s="2">
        <f t="shared" si="3"/>
        <v>272.34800000000001</v>
      </c>
      <c r="C20" s="41">
        <f t="shared" si="1"/>
        <v>0.27234800000000003</v>
      </c>
      <c r="D20" s="3">
        <v>272348</v>
      </c>
      <c r="E20" s="3"/>
      <c r="F20" s="4">
        <f t="shared" si="4"/>
        <v>281000</v>
      </c>
      <c r="G20" s="24">
        <v>281</v>
      </c>
      <c r="H20" s="30">
        <v>0.16539999999999999</v>
      </c>
      <c r="I20">
        <f t="shared" si="0"/>
        <v>1698.9117291414752</v>
      </c>
      <c r="J20" s="9">
        <v>395.9</v>
      </c>
      <c r="K20">
        <f t="shared" si="2"/>
        <v>70.977519575650419</v>
      </c>
    </row>
    <row r="21" spans="1:11">
      <c r="A21" s="20">
        <v>1956</v>
      </c>
      <c r="B21" s="2">
        <f t="shared" si="3"/>
        <v>270.61900000000003</v>
      </c>
      <c r="C21" s="41">
        <f t="shared" si="1"/>
        <v>0.27061900000000005</v>
      </c>
      <c r="D21" s="3">
        <v>270619</v>
      </c>
      <c r="E21" s="3"/>
      <c r="F21" s="4">
        <f t="shared" si="4"/>
        <v>278000</v>
      </c>
      <c r="G21" s="24">
        <v>278</v>
      </c>
      <c r="H21" s="30">
        <v>0.16969999999999999</v>
      </c>
      <c r="I21">
        <f t="shared" si="0"/>
        <v>1638.1850324101356</v>
      </c>
      <c r="J21" s="9">
        <v>427</v>
      </c>
      <c r="K21">
        <f t="shared" si="2"/>
        <v>65.105386416861819</v>
      </c>
    </row>
    <row r="22" spans="1:11">
      <c r="A22" s="20">
        <v>1957</v>
      </c>
      <c r="B22" s="2">
        <f t="shared" si="3"/>
        <v>269.12</v>
      </c>
      <c r="C22" s="41">
        <f t="shared" si="1"/>
        <v>0.26912000000000003</v>
      </c>
      <c r="D22" s="3">
        <v>269120</v>
      </c>
      <c r="E22" s="3"/>
      <c r="F22" s="4">
        <f t="shared" si="4"/>
        <v>275000</v>
      </c>
      <c r="G22" s="24">
        <v>275</v>
      </c>
      <c r="H22" s="30">
        <v>0.17599999999999999</v>
      </c>
      <c r="I22">
        <f t="shared" si="0"/>
        <v>1562.5</v>
      </c>
      <c r="J22" s="9">
        <v>450.9</v>
      </c>
      <c r="K22">
        <f t="shared" si="2"/>
        <v>60.989132845420272</v>
      </c>
    </row>
    <row r="23" spans="1:11">
      <c r="A23" s="20">
        <v>1958</v>
      </c>
      <c r="B23" s="2">
        <f t="shared" si="3"/>
        <v>275.39499999999998</v>
      </c>
      <c r="C23" s="41">
        <f t="shared" si="1"/>
        <v>0.275395</v>
      </c>
      <c r="D23" s="3">
        <v>275395</v>
      </c>
      <c r="E23" s="3"/>
      <c r="F23" s="4">
        <f t="shared" si="4"/>
        <v>288000</v>
      </c>
      <c r="G23" s="24">
        <v>288</v>
      </c>
      <c r="H23" s="30">
        <v>0.18129999999999999</v>
      </c>
      <c r="I23">
        <f t="shared" si="0"/>
        <v>1588.5273028130173</v>
      </c>
      <c r="J23" s="9">
        <v>460</v>
      </c>
      <c r="K23">
        <f t="shared" si="2"/>
        <v>62.608695652173921</v>
      </c>
    </row>
    <row r="24" spans="1:11">
      <c r="A24" s="20">
        <v>1959</v>
      </c>
      <c r="B24" s="2">
        <f t="shared" si="3"/>
        <v>282.41899999999998</v>
      </c>
      <c r="C24" s="41">
        <f t="shared" si="1"/>
        <v>0.28241899999999998</v>
      </c>
      <c r="D24" s="3">
        <v>282419</v>
      </c>
      <c r="E24" s="3"/>
      <c r="F24" s="4">
        <f t="shared" si="4"/>
        <v>295000</v>
      </c>
      <c r="G24" s="24">
        <v>295</v>
      </c>
      <c r="H24" s="30">
        <v>0.184</v>
      </c>
      <c r="I24">
        <f t="shared" si="0"/>
        <v>1603.2608695652175</v>
      </c>
      <c r="J24" s="9">
        <v>490.2</v>
      </c>
      <c r="K24">
        <f t="shared" si="2"/>
        <v>60.179518563851488</v>
      </c>
    </row>
    <row r="25" spans="1:11">
      <c r="A25" s="20">
        <v>1960</v>
      </c>
      <c r="B25" s="2">
        <f t="shared" si="3"/>
        <v>283.827</v>
      </c>
      <c r="C25" s="41">
        <f t="shared" si="1"/>
        <v>0.283827</v>
      </c>
      <c r="D25" s="3">
        <v>283827</v>
      </c>
      <c r="E25" s="3"/>
      <c r="F25" s="4">
        <f t="shared" si="4"/>
        <v>293000</v>
      </c>
      <c r="G25" s="24">
        <v>293</v>
      </c>
      <c r="H25" s="30">
        <v>0.18629999999999999</v>
      </c>
      <c r="I25">
        <f t="shared" si="0"/>
        <v>1572.7321524422973</v>
      </c>
      <c r="J25" s="9">
        <v>518.9</v>
      </c>
      <c r="K25">
        <f t="shared" si="2"/>
        <v>56.465600308344577</v>
      </c>
    </row>
    <row r="26" spans="1:11">
      <c r="A26" s="20">
        <v>1961</v>
      </c>
      <c r="B26" s="2">
        <f t="shared" si="3"/>
        <v>286.30799999999999</v>
      </c>
      <c r="C26" s="41">
        <f t="shared" si="1"/>
        <v>0.28630800000000001</v>
      </c>
      <c r="D26" s="3">
        <v>286308</v>
      </c>
      <c r="E26" s="3"/>
      <c r="F26" s="4">
        <f t="shared" si="4"/>
        <v>298000</v>
      </c>
      <c r="G26" s="24">
        <v>298</v>
      </c>
      <c r="H26" s="30">
        <v>0.18890000000000001</v>
      </c>
      <c r="I26">
        <f t="shared" si="0"/>
        <v>1577.5542615140284</v>
      </c>
      <c r="J26" s="9">
        <v>529.9</v>
      </c>
      <c r="K26">
        <f t="shared" si="2"/>
        <v>56.237025853934711</v>
      </c>
    </row>
    <row r="27" spans="1:11">
      <c r="A27" s="20">
        <v>1962</v>
      </c>
      <c r="B27" s="2">
        <f t="shared" si="3"/>
        <v>295.37400000000002</v>
      </c>
      <c r="C27" s="41">
        <f t="shared" si="1"/>
        <v>0.29537400000000003</v>
      </c>
      <c r="D27" s="3">
        <v>295374</v>
      </c>
      <c r="E27" s="3"/>
      <c r="F27" s="4">
        <f t="shared" si="4"/>
        <v>300000</v>
      </c>
      <c r="G27" s="24">
        <v>300</v>
      </c>
      <c r="H27" s="30">
        <v>0.191</v>
      </c>
      <c r="I27">
        <f t="shared" si="0"/>
        <v>1570.6806282722514</v>
      </c>
      <c r="J27" s="9">
        <v>567.79999999999995</v>
      </c>
      <c r="K27">
        <f t="shared" si="2"/>
        <v>52.835505459668894</v>
      </c>
    </row>
    <row r="28" spans="1:11">
      <c r="A28" s="20">
        <v>1963</v>
      </c>
      <c r="B28" s="2">
        <f t="shared" si="3"/>
        <v>302.923</v>
      </c>
      <c r="C28" s="41">
        <f t="shared" si="1"/>
        <v>0.302923</v>
      </c>
      <c r="D28" s="3">
        <v>302923</v>
      </c>
      <c r="E28" s="3"/>
      <c r="F28" s="4">
        <f t="shared" si="4"/>
        <v>309000</v>
      </c>
      <c r="G28" s="24">
        <v>309</v>
      </c>
      <c r="H28" s="30">
        <v>0.19339999999999999</v>
      </c>
      <c r="I28">
        <f t="shared" si="0"/>
        <v>1597.7249224405377</v>
      </c>
      <c r="J28" s="9">
        <v>599.20000000000005</v>
      </c>
      <c r="K28">
        <f t="shared" si="2"/>
        <v>51.568758344459276</v>
      </c>
    </row>
    <row r="29" spans="1:11">
      <c r="A29" s="20">
        <v>1964</v>
      </c>
      <c r="B29" s="2">
        <f t="shared" si="3"/>
        <v>308.58300000000003</v>
      </c>
      <c r="C29" s="41">
        <f t="shared" si="1"/>
        <v>0.30858300000000005</v>
      </c>
      <c r="D29" s="3">
        <v>308583</v>
      </c>
      <c r="E29" s="3"/>
      <c r="F29" s="4">
        <f t="shared" si="4"/>
        <v>324000</v>
      </c>
      <c r="G29" s="24">
        <v>324</v>
      </c>
      <c r="H29" s="30">
        <v>0.19570000000000001</v>
      </c>
      <c r="I29">
        <f t="shared" si="0"/>
        <v>1655.5952989269288</v>
      </c>
      <c r="J29" s="9">
        <v>641.5</v>
      </c>
      <c r="K29">
        <f t="shared" si="2"/>
        <v>50.506625097427907</v>
      </c>
    </row>
    <row r="30" spans="1:11">
      <c r="A30" s="20">
        <v>1965</v>
      </c>
      <c r="B30" s="2">
        <f t="shared" si="3"/>
        <v>314.12599999999998</v>
      </c>
      <c r="C30" s="41">
        <f t="shared" si="1"/>
        <v>0.31412599999999996</v>
      </c>
      <c r="D30" s="3">
        <v>314126</v>
      </c>
      <c r="E30" s="3"/>
      <c r="F30" s="4">
        <f t="shared" si="4"/>
        <v>328000</v>
      </c>
      <c r="G30" s="24">
        <v>328</v>
      </c>
      <c r="H30" s="30">
        <v>0.19919999999999999</v>
      </c>
      <c r="I30">
        <f t="shared" si="0"/>
        <v>1646.5863453815261</v>
      </c>
      <c r="J30" s="9">
        <v>687.5</v>
      </c>
      <c r="K30">
        <f t="shared" si="2"/>
        <v>47.709090909090904</v>
      </c>
    </row>
    <row r="31" spans="1:11">
      <c r="A31" s="20">
        <v>1966</v>
      </c>
      <c r="B31" s="2">
        <f t="shared" si="3"/>
        <v>316.29300000000001</v>
      </c>
      <c r="C31" s="41">
        <f t="shared" si="1"/>
        <v>0.31629299999999999</v>
      </c>
      <c r="D31" s="3">
        <v>316293</v>
      </c>
      <c r="E31" s="3"/>
      <c r="F31" s="4">
        <f t="shared" si="4"/>
        <v>330000</v>
      </c>
      <c r="G31" s="24">
        <v>330</v>
      </c>
      <c r="H31" s="30">
        <v>0.2034</v>
      </c>
      <c r="I31">
        <f t="shared" si="0"/>
        <v>1622.4188790560472</v>
      </c>
      <c r="J31" s="9">
        <v>755.8</v>
      </c>
      <c r="K31">
        <f t="shared" si="2"/>
        <v>43.66234453559143</v>
      </c>
    </row>
    <row r="32" spans="1:11">
      <c r="A32" s="20">
        <v>1967</v>
      </c>
      <c r="B32" s="2">
        <f t="shared" si="3"/>
        <v>323.14299999999997</v>
      </c>
      <c r="C32" s="41">
        <f t="shared" si="1"/>
        <v>0.32314299999999996</v>
      </c>
      <c r="D32" s="3">
        <v>323143</v>
      </c>
      <c r="E32" s="3"/>
      <c r="F32" s="4">
        <f t="shared" si="4"/>
        <v>358000</v>
      </c>
      <c r="G32" s="24">
        <v>358</v>
      </c>
      <c r="H32" s="30">
        <v>0.2099</v>
      </c>
      <c r="I32">
        <f t="shared" si="0"/>
        <v>1705.5740828966175</v>
      </c>
      <c r="J32" s="9">
        <v>810</v>
      </c>
      <c r="K32">
        <f t="shared" si="2"/>
        <v>44.197530864197532</v>
      </c>
    </row>
    <row r="33" spans="1:11">
      <c r="A33" s="20">
        <v>1968</v>
      </c>
      <c r="B33" s="2">
        <f t="shared" si="3"/>
        <v>348.53399999999999</v>
      </c>
      <c r="C33" s="41">
        <f t="shared" si="1"/>
        <v>0.34853400000000001</v>
      </c>
      <c r="D33" s="3">
        <v>348534</v>
      </c>
      <c r="E33" s="3"/>
      <c r="F33" s="4">
        <f t="shared" si="4"/>
        <v>365000</v>
      </c>
      <c r="G33" s="24">
        <v>365</v>
      </c>
      <c r="H33" s="30">
        <v>0.21729999999999999</v>
      </c>
      <c r="I33">
        <f t="shared" si="0"/>
        <v>1679.705476300046</v>
      </c>
      <c r="J33" s="9">
        <v>868.4</v>
      </c>
      <c r="K33">
        <f t="shared" si="2"/>
        <v>42.031321971441734</v>
      </c>
    </row>
    <row r="34" spans="1:11">
      <c r="A34" s="20">
        <v>1969</v>
      </c>
      <c r="B34" s="2">
        <f t="shared" si="3"/>
        <v>356.10700000000003</v>
      </c>
      <c r="C34" s="41">
        <f t="shared" si="1"/>
        <v>0.35610700000000001</v>
      </c>
      <c r="D34" s="3">
        <v>356107</v>
      </c>
      <c r="E34" s="3"/>
      <c r="F34" s="4">
        <f t="shared" si="4"/>
        <v>377000</v>
      </c>
      <c r="G34" s="24">
        <v>377</v>
      </c>
      <c r="H34" s="30">
        <v>0.2273</v>
      </c>
      <c r="I34">
        <f t="shared" si="0"/>
        <v>1658.6009678838539</v>
      </c>
      <c r="J34" s="9">
        <v>948.1</v>
      </c>
      <c r="K34">
        <f t="shared" si="2"/>
        <v>39.76373800232043</v>
      </c>
    </row>
    <row r="35" spans="1:11">
      <c r="A35" s="20">
        <v>1970</v>
      </c>
      <c r="B35" s="2">
        <f t="shared" si="3"/>
        <v>372.6</v>
      </c>
      <c r="C35" s="41">
        <f t="shared" si="1"/>
        <v>0.37260000000000004</v>
      </c>
      <c r="D35" s="3">
        <v>372600</v>
      </c>
      <c r="E35" s="3"/>
      <c r="F35" s="4">
        <f t="shared" si="4"/>
        <v>395000</v>
      </c>
      <c r="G35" s="24">
        <v>395</v>
      </c>
      <c r="H35" s="30">
        <v>0.23949999999999999</v>
      </c>
      <c r="I35">
        <f t="shared" si="0"/>
        <v>1649.2693110647183</v>
      </c>
      <c r="J35" s="9">
        <v>1012.7</v>
      </c>
      <c r="K35">
        <f t="shared" si="2"/>
        <v>39.004641058556331</v>
      </c>
    </row>
    <row r="36" spans="1:11">
      <c r="A36" s="20">
        <v>1971</v>
      </c>
      <c r="B36" s="2">
        <f t="shared" si="3"/>
        <v>398.65</v>
      </c>
      <c r="C36" s="41">
        <f t="shared" si="1"/>
        <v>0.39865</v>
      </c>
      <c r="D36" s="3">
        <v>398650</v>
      </c>
      <c r="E36" s="3"/>
      <c r="F36" s="4">
        <f t="shared" si="4"/>
        <v>430000</v>
      </c>
      <c r="G36" s="24">
        <v>430</v>
      </c>
      <c r="H36" s="30">
        <v>0.2515</v>
      </c>
      <c r="I36">
        <f t="shared" si="0"/>
        <v>1709.741550695825</v>
      </c>
      <c r="J36" s="9">
        <v>1080</v>
      </c>
      <c r="K36">
        <f t="shared" si="2"/>
        <v>39.814814814814817</v>
      </c>
    </row>
    <row r="37" spans="1:11">
      <c r="A37" s="20">
        <v>1972</v>
      </c>
      <c r="B37" s="2">
        <f t="shared" si="3"/>
        <v>427.75099999999998</v>
      </c>
      <c r="C37" s="41">
        <f t="shared" si="1"/>
        <v>0.42775099999999999</v>
      </c>
      <c r="D37" s="3">
        <v>427751</v>
      </c>
      <c r="E37" s="3"/>
      <c r="F37" s="4">
        <f t="shared" si="4"/>
        <v>450000</v>
      </c>
      <c r="G37" s="24">
        <v>450</v>
      </c>
      <c r="H37" s="30">
        <v>0.26340000000000002</v>
      </c>
      <c r="I37">
        <f t="shared" si="0"/>
        <v>1708.4282460136674</v>
      </c>
      <c r="J37" s="9">
        <v>1176.5</v>
      </c>
      <c r="K37">
        <f t="shared" si="2"/>
        <v>38.249043773905647</v>
      </c>
    </row>
    <row r="38" spans="1:11">
      <c r="A38" s="20">
        <v>1973</v>
      </c>
      <c r="B38" s="2">
        <f t="shared" si="3"/>
        <v>458.26400000000001</v>
      </c>
      <c r="C38" s="41">
        <f t="shared" si="1"/>
        <v>0.458264</v>
      </c>
      <c r="D38" s="3">
        <v>458264</v>
      </c>
      <c r="E38" s="3"/>
      <c r="F38" s="4">
        <f t="shared" si="4"/>
        <v>465000</v>
      </c>
      <c r="G38" s="24">
        <v>465</v>
      </c>
      <c r="H38" s="30">
        <v>0.27489999999999998</v>
      </c>
      <c r="I38">
        <f t="shared" si="0"/>
        <v>1691.5241906147692</v>
      </c>
      <c r="J38" s="9">
        <v>1310.5999999999999</v>
      </c>
      <c r="K38">
        <f t="shared" si="2"/>
        <v>35.479932855180834</v>
      </c>
    </row>
    <row r="39" spans="1:11">
      <c r="A39" s="20">
        <v>1974</v>
      </c>
      <c r="B39" s="2">
        <f t="shared" si="3"/>
        <v>475.18099999999998</v>
      </c>
      <c r="C39" s="41">
        <f t="shared" si="1"/>
        <v>0.47518099999999996</v>
      </c>
      <c r="D39" s="3">
        <v>475181</v>
      </c>
      <c r="E39" s="3"/>
      <c r="F39" s="4">
        <f t="shared" si="4"/>
        <v>495000</v>
      </c>
      <c r="G39" s="24">
        <v>495</v>
      </c>
      <c r="H39" s="30">
        <v>0.29459999999999997</v>
      </c>
      <c r="I39">
        <f t="shared" si="0"/>
        <v>1680.2443991853363</v>
      </c>
      <c r="J39" s="9">
        <v>1438.5</v>
      </c>
      <c r="K39">
        <f t="shared" si="2"/>
        <v>34.410844629822734</v>
      </c>
    </row>
    <row r="40" spans="1:11">
      <c r="A40" s="20">
        <v>1975</v>
      </c>
      <c r="B40" s="2">
        <f t="shared" si="3"/>
        <v>534.20699999999999</v>
      </c>
      <c r="C40" s="41">
        <f t="shared" si="1"/>
        <v>0.53420699999999999</v>
      </c>
      <c r="D40" s="3">
        <v>534207</v>
      </c>
      <c r="E40" s="3"/>
      <c r="F40" s="4">
        <f t="shared" si="4"/>
        <v>577000</v>
      </c>
      <c r="G40" s="24">
        <v>577</v>
      </c>
      <c r="H40" s="30">
        <v>0.32550000000000001</v>
      </c>
      <c r="I40">
        <f t="shared" si="0"/>
        <v>1772.6574500768049</v>
      </c>
      <c r="J40" s="9">
        <v>1560.2</v>
      </c>
      <c r="K40">
        <f t="shared" si="2"/>
        <v>36.982438148955261</v>
      </c>
    </row>
    <row r="41" spans="1:11">
      <c r="A41" s="20">
        <v>1976</v>
      </c>
      <c r="B41" s="2">
        <f t="shared" si="3"/>
        <v>621.55600000000004</v>
      </c>
      <c r="C41" s="41">
        <f t="shared" si="1"/>
        <v>0.621556</v>
      </c>
      <c r="D41" s="3">
        <v>621556</v>
      </c>
      <c r="E41" s="3"/>
      <c r="F41" s="4">
        <f t="shared" si="4"/>
        <v>636000</v>
      </c>
      <c r="G41" s="24">
        <v>636</v>
      </c>
      <c r="H41" s="30">
        <v>0.34889999999999999</v>
      </c>
      <c r="I41">
        <f t="shared" si="0"/>
        <v>1822.8718830610492</v>
      </c>
      <c r="J41" s="9">
        <v>1738.1</v>
      </c>
      <c r="K41">
        <f t="shared" si="2"/>
        <v>36.59168057073817</v>
      </c>
    </row>
    <row r="42" spans="1:11">
      <c r="A42" s="20">
        <v>1977</v>
      </c>
      <c r="B42" s="2">
        <f t="shared" si="3"/>
        <v>699.96299999999997</v>
      </c>
      <c r="C42" s="41">
        <f t="shared" si="1"/>
        <v>0.699963</v>
      </c>
      <c r="D42" s="3">
        <v>699963</v>
      </c>
      <c r="E42" s="3"/>
      <c r="F42" s="4">
        <f t="shared" si="4"/>
        <v>700000</v>
      </c>
      <c r="G42" s="24">
        <v>700</v>
      </c>
      <c r="H42" s="30">
        <v>0.3599</v>
      </c>
      <c r="I42">
        <f t="shared" si="0"/>
        <v>1944.984717977216</v>
      </c>
      <c r="J42" s="9">
        <v>1973.5</v>
      </c>
      <c r="K42">
        <f t="shared" si="2"/>
        <v>35.469977197871799</v>
      </c>
    </row>
    <row r="43" spans="1:11">
      <c r="A43" s="20">
        <v>1978</v>
      </c>
      <c r="B43" s="2">
        <f t="shared" si="3"/>
        <v>772.69100000000003</v>
      </c>
      <c r="C43" s="41">
        <f t="shared" si="1"/>
        <v>0.77269100000000002</v>
      </c>
      <c r="D43" s="3">
        <v>772691</v>
      </c>
      <c r="E43" s="3"/>
      <c r="F43" s="4">
        <f t="shared" si="4"/>
        <v>798000</v>
      </c>
      <c r="G43" s="24">
        <v>798</v>
      </c>
      <c r="H43" s="30">
        <v>0.375</v>
      </c>
      <c r="I43">
        <f t="shared" si="0"/>
        <v>2128</v>
      </c>
      <c r="J43" s="9">
        <v>2217.5</v>
      </c>
      <c r="K43">
        <f t="shared" si="2"/>
        <v>35.986471251409249</v>
      </c>
    </row>
    <row r="44" spans="1:11">
      <c r="A44" s="20">
        <v>1979</v>
      </c>
      <c r="B44" s="2">
        <f t="shared" si="3"/>
        <v>827.61500000000001</v>
      </c>
      <c r="C44" s="41">
        <f t="shared" si="1"/>
        <v>0.82761499999999999</v>
      </c>
      <c r="D44" s="3">
        <v>827615</v>
      </c>
      <c r="E44" s="3"/>
      <c r="F44" s="4">
        <f t="shared" si="4"/>
        <v>830000</v>
      </c>
      <c r="G44" s="24">
        <v>830</v>
      </c>
      <c r="H44" s="30">
        <v>0.40029999999999999</v>
      </c>
      <c r="I44">
        <f t="shared" si="0"/>
        <v>2073.4449163127656</v>
      </c>
      <c r="J44" s="9">
        <v>2501.4</v>
      </c>
      <c r="K44">
        <f t="shared" si="2"/>
        <v>33.18141840569281</v>
      </c>
    </row>
    <row r="45" spans="1:11">
      <c r="A45" s="20">
        <v>1980</v>
      </c>
      <c r="B45" s="2">
        <f t="shared" si="3"/>
        <v>908.72299999999996</v>
      </c>
      <c r="C45" s="41">
        <f t="shared" si="1"/>
        <v>0.90872299999999995</v>
      </c>
      <c r="D45" s="3">
        <v>908723</v>
      </c>
      <c r="E45" s="3"/>
      <c r="F45" s="4">
        <f t="shared" si="4"/>
        <v>925000</v>
      </c>
      <c r="G45" s="24">
        <v>925</v>
      </c>
      <c r="H45" s="30">
        <v>0.4325</v>
      </c>
      <c r="I45">
        <f t="shared" si="0"/>
        <v>2138.7283236994222</v>
      </c>
      <c r="J45" s="9">
        <v>2724.2</v>
      </c>
      <c r="K45">
        <f t="shared" si="2"/>
        <v>33.954922546068573</v>
      </c>
    </row>
    <row r="46" spans="1:11">
      <c r="A46" s="20">
        <v>1981</v>
      </c>
      <c r="B46" s="2">
        <f t="shared" si="3"/>
        <v>998.81799999999998</v>
      </c>
      <c r="C46" s="41">
        <f t="shared" si="1"/>
        <v>0.99881799999999998</v>
      </c>
      <c r="D46" s="3">
        <v>998818</v>
      </c>
      <c r="E46" s="3"/>
      <c r="F46" s="4">
        <f t="shared" si="4"/>
        <v>1079800</v>
      </c>
      <c r="G46" s="24">
        <v>1079.8</v>
      </c>
      <c r="H46" s="30">
        <v>0.47070000000000001</v>
      </c>
      <c r="I46">
        <f t="shared" si="0"/>
        <v>2294.0301678351389</v>
      </c>
      <c r="J46" s="9">
        <v>3057</v>
      </c>
      <c r="K46">
        <f t="shared" si="2"/>
        <v>35.322211318285902</v>
      </c>
    </row>
    <row r="47" spans="1:11">
      <c r="A47" s="20">
        <v>1982</v>
      </c>
      <c r="B47" s="2">
        <f t="shared" si="3"/>
        <v>1142.913</v>
      </c>
      <c r="C47" s="41">
        <f t="shared" si="1"/>
        <v>1.1429130000000001</v>
      </c>
      <c r="D47" s="3">
        <v>1142913</v>
      </c>
      <c r="E47" s="3"/>
      <c r="F47" s="4">
        <f t="shared" si="4"/>
        <v>1290200</v>
      </c>
      <c r="G47" s="24">
        <v>1290.2</v>
      </c>
      <c r="H47" s="30">
        <v>0.5171</v>
      </c>
      <c r="I47">
        <f t="shared" si="0"/>
        <v>2495.0686520982404</v>
      </c>
      <c r="J47" s="9">
        <v>3223.7</v>
      </c>
      <c r="K47">
        <f t="shared" si="2"/>
        <v>40.022334584483673</v>
      </c>
    </row>
    <row r="48" spans="1:11">
      <c r="A48" s="20">
        <v>1983</v>
      </c>
      <c r="B48" s="2">
        <f t="shared" si="3"/>
        <v>1377.953</v>
      </c>
      <c r="C48" s="41">
        <f t="shared" si="1"/>
        <v>1.377953</v>
      </c>
      <c r="D48" s="3">
        <v>1377953</v>
      </c>
      <c r="E48" s="3"/>
      <c r="F48" s="4">
        <f t="shared" si="4"/>
        <v>1389000</v>
      </c>
      <c r="G48" s="24">
        <v>1389</v>
      </c>
      <c r="H48" s="30">
        <v>0.55249999999999999</v>
      </c>
      <c r="I48">
        <f t="shared" si="0"/>
        <v>2514.0271493212672</v>
      </c>
      <c r="J48" s="9">
        <v>3440.7</v>
      </c>
      <c r="K48">
        <f t="shared" si="2"/>
        <v>40.369692213793705</v>
      </c>
    </row>
    <row r="49" spans="1:11">
      <c r="A49" s="20">
        <v>1984</v>
      </c>
      <c r="B49" s="2">
        <f t="shared" si="3"/>
        <v>1572.9749999999999</v>
      </c>
      <c r="C49" s="41">
        <f t="shared" si="1"/>
        <v>1.572975</v>
      </c>
      <c r="D49" s="3">
        <v>1572975</v>
      </c>
      <c r="E49" s="3"/>
      <c r="F49" s="4">
        <f t="shared" si="4"/>
        <v>1823800</v>
      </c>
      <c r="G49" s="24">
        <v>1823.8</v>
      </c>
      <c r="H49" s="30">
        <v>0.57679999999999998</v>
      </c>
      <c r="I49">
        <f t="shared" si="0"/>
        <v>3161.9278779472957</v>
      </c>
      <c r="J49" s="9">
        <v>3844.4</v>
      </c>
      <c r="K49">
        <f t="shared" si="2"/>
        <v>47.440432837373841</v>
      </c>
    </row>
    <row r="50" spans="1:11">
      <c r="A50" s="20">
        <v>1985</v>
      </c>
      <c r="B50" s="2">
        <f t="shared" si="3"/>
        <v>1823.7750000000001</v>
      </c>
      <c r="C50" s="41">
        <f t="shared" si="1"/>
        <v>1.8237750000000001</v>
      </c>
      <c r="D50" s="3">
        <v>1823775</v>
      </c>
      <c r="E50" s="3"/>
      <c r="F50" s="4">
        <f t="shared" si="4"/>
        <v>1823800</v>
      </c>
      <c r="G50" s="24">
        <v>1823.8</v>
      </c>
      <c r="H50" s="30">
        <v>0.59809999999999997</v>
      </c>
      <c r="I50">
        <f t="shared" ref="I50:I74" si="5">G50/H50</f>
        <v>3049.3228557097477</v>
      </c>
      <c r="J50" s="9">
        <v>4146.3</v>
      </c>
      <c r="K50">
        <f t="shared" si="2"/>
        <v>43.986204567928027</v>
      </c>
    </row>
    <row r="51" spans="1:11">
      <c r="A51" s="20">
        <v>1986</v>
      </c>
      <c r="B51" s="2">
        <f t="shared" si="3"/>
        <v>2110.9749999999999</v>
      </c>
      <c r="C51" s="41">
        <f t="shared" si="1"/>
        <v>2.1109749999999998</v>
      </c>
      <c r="D51" s="3">
        <v>2110975</v>
      </c>
      <c r="E51" s="3"/>
      <c r="F51" s="4">
        <f t="shared" si="4"/>
        <v>2300000</v>
      </c>
      <c r="G51" s="24">
        <v>2300</v>
      </c>
      <c r="H51" s="30">
        <v>0.61750000000000005</v>
      </c>
      <c r="I51">
        <f t="shared" si="5"/>
        <v>3724.6963562753035</v>
      </c>
      <c r="J51" s="9">
        <v>4403.8999999999996</v>
      </c>
      <c r="K51">
        <f t="shared" si="2"/>
        <v>52.226435659301984</v>
      </c>
    </row>
    <row r="52" spans="1:11">
      <c r="A52" s="20">
        <v>1987</v>
      </c>
      <c r="B52" s="2">
        <f t="shared" si="3"/>
        <v>2336.0140000000001</v>
      </c>
      <c r="C52" s="41">
        <f t="shared" si="1"/>
        <v>2.336014</v>
      </c>
      <c r="D52" s="3">
        <v>2336014</v>
      </c>
      <c r="E52" s="3"/>
      <c r="F52" s="4">
        <f t="shared" si="4"/>
        <v>2800000</v>
      </c>
      <c r="G52" s="24">
        <v>2800</v>
      </c>
      <c r="H52" s="30">
        <v>0.63180000000000003</v>
      </c>
      <c r="I52">
        <f t="shared" si="5"/>
        <v>4431.7822095599868</v>
      </c>
      <c r="J52" s="9">
        <v>4651.3999999999996</v>
      </c>
      <c r="K52">
        <f t="shared" si="2"/>
        <v>60.19692995657222</v>
      </c>
    </row>
    <row r="53" spans="1:11">
      <c r="A53" s="20">
        <v>1988</v>
      </c>
      <c r="B53" s="2">
        <f t="shared" si="3"/>
        <v>2586.8690000000001</v>
      </c>
      <c r="C53" s="41">
        <f t="shared" si="1"/>
        <v>2.5868690000000001</v>
      </c>
      <c r="D53" s="3">
        <v>2586869</v>
      </c>
      <c r="E53" s="3"/>
      <c r="F53" s="4">
        <f t="shared" si="4"/>
        <v>2800000</v>
      </c>
      <c r="G53" s="24">
        <v>2800</v>
      </c>
      <c r="H53" s="30">
        <v>0.64859999999999995</v>
      </c>
      <c r="I53">
        <f t="shared" si="5"/>
        <v>4316.9904409497385</v>
      </c>
      <c r="J53" s="9">
        <v>5008.5</v>
      </c>
      <c r="K53">
        <f t="shared" si="2"/>
        <v>55.90496156533893</v>
      </c>
    </row>
    <row r="54" spans="1:11">
      <c r="A54" s="20">
        <v>1989</v>
      </c>
      <c r="B54" s="2">
        <f t="shared" si="3"/>
        <v>2829.77</v>
      </c>
      <c r="C54" s="41">
        <f t="shared" si="1"/>
        <v>2.8297699999999999</v>
      </c>
      <c r="D54" s="3">
        <v>2829770</v>
      </c>
      <c r="E54" s="3"/>
      <c r="F54" s="4">
        <f t="shared" si="4"/>
        <v>2870000</v>
      </c>
      <c r="G54" s="24">
        <v>2870</v>
      </c>
      <c r="H54" s="30">
        <v>0.6694</v>
      </c>
      <c r="I54">
        <f t="shared" si="5"/>
        <v>4287.4215715566179</v>
      </c>
      <c r="J54" s="9">
        <v>5399.5</v>
      </c>
      <c r="K54">
        <f t="shared" si="2"/>
        <v>53.153069728678581</v>
      </c>
    </row>
    <row r="55" spans="1:11">
      <c r="A55" s="20">
        <v>1990</v>
      </c>
      <c r="B55" s="2">
        <f t="shared" si="3"/>
        <v>3161.223</v>
      </c>
      <c r="C55" s="41">
        <f t="shared" si="1"/>
        <v>3.1612230000000001</v>
      </c>
      <c r="D55" s="3">
        <v>3161223</v>
      </c>
      <c r="E55" s="3"/>
      <c r="F55" s="4">
        <f t="shared" si="4"/>
        <v>3195000</v>
      </c>
      <c r="G55" s="24">
        <v>3195</v>
      </c>
      <c r="H55" s="30">
        <v>0.69540000000000002</v>
      </c>
      <c r="I55">
        <f t="shared" si="5"/>
        <v>4594.4779982743739</v>
      </c>
      <c r="J55" s="9">
        <v>5734.5</v>
      </c>
      <c r="K55">
        <f t="shared" si="2"/>
        <v>55.715406748626727</v>
      </c>
    </row>
    <row r="56" spans="1:11">
      <c r="A56" s="20">
        <v>1991</v>
      </c>
      <c r="B56" s="2">
        <f t="shared" si="3"/>
        <v>3569.3</v>
      </c>
      <c r="C56" s="41">
        <f t="shared" si="1"/>
        <v>3.5693000000000001</v>
      </c>
      <c r="D56" s="3">
        <v>3569300</v>
      </c>
      <c r="E56" s="3"/>
      <c r="F56" s="4">
        <f t="shared" si="4"/>
        <v>4145000</v>
      </c>
      <c r="G56" s="24">
        <v>4145</v>
      </c>
      <c r="H56" s="30">
        <v>0.72099999999999997</v>
      </c>
      <c r="I56">
        <f t="shared" si="5"/>
        <v>5748.9597780859922</v>
      </c>
      <c r="J56" s="9">
        <v>5930.5</v>
      </c>
      <c r="K56">
        <f t="shared" si="2"/>
        <v>69.89292639743698</v>
      </c>
    </row>
    <row r="57" spans="1:11">
      <c r="A57" s="20">
        <v>1992</v>
      </c>
      <c r="B57" s="2">
        <f t="shared" si="3"/>
        <v>3972.578</v>
      </c>
      <c r="C57" s="41">
        <f t="shared" si="1"/>
        <v>3.9725779999999999</v>
      </c>
      <c r="D57" s="3">
        <v>3972578</v>
      </c>
      <c r="E57" s="3"/>
      <c r="F57" s="4">
        <f t="shared" si="4"/>
        <v>4145000</v>
      </c>
      <c r="G57" s="24">
        <v>4145</v>
      </c>
      <c r="H57" s="30">
        <v>0.74829999999999997</v>
      </c>
      <c r="I57">
        <f t="shared" si="5"/>
        <v>5539.2222370706941</v>
      </c>
      <c r="J57" s="9">
        <v>6242</v>
      </c>
      <c r="K57">
        <f t="shared" si="2"/>
        <v>66.404998397949385</v>
      </c>
    </row>
    <row r="58" spans="1:11">
      <c r="A58" s="20">
        <v>1993</v>
      </c>
      <c r="B58" s="2">
        <f t="shared" si="3"/>
        <v>4315.5709999999999</v>
      </c>
      <c r="C58" s="41">
        <f t="shared" si="1"/>
        <v>4.3155710000000003</v>
      </c>
      <c r="D58" s="3">
        <v>4315571</v>
      </c>
      <c r="E58" s="3"/>
      <c r="F58" s="4">
        <f t="shared" si="4"/>
        <v>4900000</v>
      </c>
      <c r="G58" s="24">
        <v>4900</v>
      </c>
      <c r="H58" s="30">
        <v>0.76780000000000004</v>
      </c>
      <c r="I58">
        <f t="shared" si="5"/>
        <v>6381.8702787184156</v>
      </c>
      <c r="J58" s="9">
        <v>6587.3</v>
      </c>
      <c r="K58">
        <f t="shared" si="2"/>
        <v>74.385560092906047</v>
      </c>
    </row>
    <row r="59" spans="1:11">
      <c r="A59" s="20">
        <v>1994</v>
      </c>
      <c r="B59" s="2">
        <f t="shared" si="3"/>
        <v>4605.3379999999997</v>
      </c>
      <c r="C59" s="41">
        <f t="shared" si="1"/>
        <v>4.6053379999999997</v>
      </c>
      <c r="D59" s="3">
        <v>4605338</v>
      </c>
      <c r="E59" s="3"/>
      <c r="F59" s="4">
        <f t="shared" si="4"/>
        <v>4900000</v>
      </c>
      <c r="G59" s="24">
        <v>4900</v>
      </c>
      <c r="H59" s="30">
        <v>0.78480000000000005</v>
      </c>
      <c r="I59">
        <f t="shared" si="5"/>
        <v>6243.6289500509683</v>
      </c>
      <c r="J59" s="9">
        <v>6976.6</v>
      </c>
      <c r="K59">
        <f t="shared" si="2"/>
        <v>70.234784852220272</v>
      </c>
    </row>
    <row r="60" spans="1:11">
      <c r="A60" s="20">
        <v>1995</v>
      </c>
      <c r="B60" s="2">
        <f t="shared" si="3"/>
        <v>4884.6049999999996</v>
      </c>
      <c r="C60" s="41">
        <f t="shared" si="1"/>
        <v>4.8846049999999996</v>
      </c>
      <c r="D60" s="3">
        <v>4884605</v>
      </c>
      <c r="E60" s="3"/>
      <c r="F60" s="4">
        <f t="shared" si="4"/>
        <v>4900000</v>
      </c>
      <c r="G60" s="24">
        <v>4900</v>
      </c>
      <c r="H60" s="30">
        <v>0.8014</v>
      </c>
      <c r="I60">
        <f t="shared" si="5"/>
        <v>6114.2999750436738</v>
      </c>
      <c r="J60" s="9">
        <v>7341.1</v>
      </c>
      <c r="K60">
        <f t="shared" si="2"/>
        <v>66.747490158150683</v>
      </c>
    </row>
    <row r="61" spans="1:11" s="10" customFormat="1">
      <c r="A61" s="21">
        <v>1996</v>
      </c>
      <c r="B61" s="11">
        <f t="shared" si="3"/>
        <v>5137.1949999999997</v>
      </c>
      <c r="C61" s="41">
        <f t="shared" si="1"/>
        <v>5.1371949999999993</v>
      </c>
      <c r="D61" s="12">
        <v>5137195</v>
      </c>
      <c r="E61" s="12"/>
      <c r="F61" s="13">
        <f t="shared" si="4"/>
        <v>5500000</v>
      </c>
      <c r="G61" s="25">
        <v>5500</v>
      </c>
      <c r="H61" s="30">
        <v>0.81840000000000002</v>
      </c>
      <c r="I61">
        <f t="shared" si="5"/>
        <v>6720.4301075268813</v>
      </c>
      <c r="J61" s="14">
        <v>7718.3</v>
      </c>
      <c r="K61" s="10">
        <f t="shared" si="2"/>
        <v>71.25921511213609</v>
      </c>
    </row>
    <row r="62" spans="1:11">
      <c r="A62" s="20">
        <v>1997</v>
      </c>
      <c r="B62" s="2">
        <f t="shared" si="3"/>
        <v>5327.6239999999998</v>
      </c>
      <c r="C62" s="41">
        <f t="shared" si="1"/>
        <v>5.3276240000000001</v>
      </c>
      <c r="D62" s="5">
        <v>5327624</v>
      </c>
      <c r="E62" s="5"/>
      <c r="F62" s="4">
        <f t="shared" si="4"/>
        <v>5950000</v>
      </c>
      <c r="G62" s="24">
        <v>5950</v>
      </c>
      <c r="H62" s="30">
        <v>0.83420000000000005</v>
      </c>
      <c r="I62">
        <f t="shared" si="5"/>
        <v>7132.5821146008147</v>
      </c>
      <c r="J62" s="9">
        <v>8211.7000000000007</v>
      </c>
      <c r="K62">
        <f t="shared" si="2"/>
        <v>72.457590998209866</v>
      </c>
    </row>
    <row r="63" spans="1:11">
      <c r="A63" s="20">
        <v>1998</v>
      </c>
      <c r="B63" s="2">
        <f t="shared" si="3"/>
        <v>5439.4470000000001</v>
      </c>
      <c r="C63" s="41">
        <f t="shared" si="1"/>
        <v>5.4394470000000004</v>
      </c>
      <c r="D63" s="5">
        <v>5439447</v>
      </c>
      <c r="E63" s="5"/>
      <c r="F63" s="4">
        <f t="shared" si="4"/>
        <v>5950000</v>
      </c>
      <c r="G63" s="24">
        <v>5950</v>
      </c>
      <c r="H63" s="30">
        <v>0.84950000000000003</v>
      </c>
      <c r="I63">
        <f t="shared" si="5"/>
        <v>7004.1200706297823</v>
      </c>
      <c r="J63" s="9">
        <v>8663</v>
      </c>
      <c r="K63">
        <f t="shared" si="2"/>
        <v>68.682904305667776</v>
      </c>
    </row>
    <row r="64" spans="1:11">
      <c r="A64" s="20">
        <v>1999</v>
      </c>
      <c r="B64" s="2">
        <f t="shared" si="3"/>
        <v>5567.6940000000004</v>
      </c>
      <c r="C64" s="41">
        <f t="shared" si="1"/>
        <v>5.5676940000000004</v>
      </c>
      <c r="D64" s="5">
        <v>5567694</v>
      </c>
      <c r="E64" s="5"/>
      <c r="F64" s="4">
        <f t="shared" si="4"/>
        <v>5950000</v>
      </c>
      <c r="G64" s="24">
        <v>5950</v>
      </c>
      <c r="H64" s="30">
        <v>0.86029999999999995</v>
      </c>
      <c r="I64">
        <f t="shared" si="5"/>
        <v>6916.1920260374291</v>
      </c>
      <c r="J64" s="9">
        <v>9208.4</v>
      </c>
      <c r="K64">
        <f t="shared" si="2"/>
        <v>64.614916815081884</v>
      </c>
    </row>
    <row r="65" spans="1:11">
      <c r="A65" s="20">
        <v>2000</v>
      </c>
      <c r="B65" s="2">
        <f t="shared" si="3"/>
        <v>5591.625</v>
      </c>
      <c r="C65" s="41">
        <f t="shared" si="1"/>
        <v>5.5916249999999996</v>
      </c>
      <c r="D65" s="5">
        <v>5591625</v>
      </c>
      <c r="E65" s="5"/>
      <c r="F65" s="4">
        <f t="shared" si="4"/>
        <v>5950000</v>
      </c>
      <c r="G65" s="24">
        <v>5950</v>
      </c>
      <c r="H65" s="30">
        <v>0.87170000000000003</v>
      </c>
      <c r="I65">
        <f t="shared" si="5"/>
        <v>6825.7428014225079</v>
      </c>
      <c r="J65" s="9">
        <v>9821</v>
      </c>
      <c r="K65">
        <f t="shared" si="2"/>
        <v>60.584461867426938</v>
      </c>
    </row>
    <row r="66" spans="1:11">
      <c r="A66" s="20">
        <v>2001</v>
      </c>
      <c r="B66" s="2">
        <f t="shared" si="3"/>
        <v>5732.8019999999997</v>
      </c>
      <c r="C66" s="41">
        <f t="shared" si="1"/>
        <v>5.7328019999999995</v>
      </c>
      <c r="D66" s="5">
        <v>5732802</v>
      </c>
      <c r="E66" s="5"/>
      <c r="F66" s="4">
        <f t="shared" si="4"/>
        <v>5950000</v>
      </c>
      <c r="G66" s="24">
        <v>5950</v>
      </c>
      <c r="H66" s="30">
        <v>0.88890000000000002</v>
      </c>
      <c r="I66">
        <f t="shared" si="5"/>
        <v>6693.6663291708855</v>
      </c>
      <c r="J66" s="9">
        <v>10225.299999999999</v>
      </c>
      <c r="K66">
        <f t="shared" si="2"/>
        <v>58.189001789678549</v>
      </c>
    </row>
    <row r="67" spans="1:11">
      <c r="A67" s="20">
        <v>2002</v>
      </c>
      <c r="B67" s="2">
        <f t="shared" si="3"/>
        <v>6161.4309999999996</v>
      </c>
      <c r="C67" s="41">
        <f t="shared" si="1"/>
        <v>6.1614309999999994</v>
      </c>
      <c r="D67" s="5">
        <v>6161431</v>
      </c>
      <c r="E67" s="5"/>
      <c r="F67" s="4">
        <f t="shared" si="4"/>
        <v>6400000</v>
      </c>
      <c r="G67" s="24">
        <v>6400</v>
      </c>
      <c r="H67" s="30">
        <v>0.90990000000000004</v>
      </c>
      <c r="I67">
        <f t="shared" si="5"/>
        <v>7033.7399714254307</v>
      </c>
      <c r="J67" s="9">
        <v>10543.9</v>
      </c>
      <c r="K67">
        <f t="shared" si="2"/>
        <v>60.698602983715709</v>
      </c>
    </row>
    <row r="68" spans="1:11">
      <c r="A68" s="20">
        <v>2003</v>
      </c>
      <c r="B68" s="2">
        <f t="shared" si="3"/>
        <v>6737.6419999999998</v>
      </c>
      <c r="C68" s="41">
        <f t="shared" si="1"/>
        <v>6.7376420000000001</v>
      </c>
      <c r="D68" s="5">
        <v>6737642</v>
      </c>
      <c r="E68" s="5"/>
      <c r="F68" s="4">
        <f t="shared" si="4"/>
        <v>7384000</v>
      </c>
      <c r="G68" s="24">
        <v>7384</v>
      </c>
      <c r="H68" s="30">
        <v>0.92490000000000006</v>
      </c>
      <c r="I68">
        <f t="shared" si="5"/>
        <v>7983.565790896313</v>
      </c>
      <c r="J68" s="9">
        <v>10979.8</v>
      </c>
      <c r="K68">
        <f t="shared" si="2"/>
        <v>67.250769595074601</v>
      </c>
    </row>
    <row r="69" spans="1:11">
      <c r="A69" s="20">
        <v>2004</v>
      </c>
      <c r="B69" s="2">
        <f t="shared" si="3"/>
        <v>7333.35</v>
      </c>
      <c r="C69" s="41">
        <f t="shared" si="1"/>
        <v>7.3333500000000003</v>
      </c>
      <c r="D69" s="5">
        <v>7333350</v>
      </c>
      <c r="E69" s="5"/>
      <c r="F69" s="4">
        <f t="shared" si="4"/>
        <v>8184000</v>
      </c>
      <c r="G69" s="24">
        <v>8184</v>
      </c>
      <c r="H69" s="30">
        <v>0.94420000000000004</v>
      </c>
      <c r="I69">
        <f t="shared" si="5"/>
        <v>8667.6551578055496</v>
      </c>
      <c r="J69" s="9">
        <v>11685.6</v>
      </c>
      <c r="K69">
        <f t="shared" si="2"/>
        <v>70.034914766892584</v>
      </c>
    </row>
    <row r="70" spans="1:11">
      <c r="A70" s="20">
        <v>2005</v>
      </c>
      <c r="B70" s="2">
        <f t="shared" si="3"/>
        <v>7871.04</v>
      </c>
      <c r="C70" s="41">
        <f t="shared" ref="C70:C76" si="6">B70/1000</f>
        <v>7.8710399999999998</v>
      </c>
      <c r="D70" s="5">
        <v>7871040</v>
      </c>
      <c r="E70" s="5"/>
      <c r="F70" s="4">
        <f t="shared" si="4"/>
        <v>8184000</v>
      </c>
      <c r="G70" s="24">
        <v>8184</v>
      </c>
      <c r="H70" s="30">
        <v>0.96840000000000004</v>
      </c>
      <c r="I70">
        <f t="shared" si="5"/>
        <v>8451.053283767038</v>
      </c>
      <c r="J70" s="9">
        <v>12445.7</v>
      </c>
      <c r="K70">
        <f t="shared" ref="K70:K76" si="7">(G70/J70)*100</f>
        <v>65.757651236973416</v>
      </c>
    </row>
    <row r="71" spans="1:11">
      <c r="A71" s="20">
        <v>2006</v>
      </c>
      <c r="B71" s="2">
        <f t="shared" ref="B71:B76" si="8">D71/1000</f>
        <v>8420.2780000000002</v>
      </c>
      <c r="C71" s="41">
        <f t="shared" si="6"/>
        <v>8.4202779999999997</v>
      </c>
      <c r="D71" s="5">
        <v>8420278</v>
      </c>
      <c r="E71" s="5"/>
      <c r="F71" s="4">
        <f t="shared" si="4"/>
        <v>8965000</v>
      </c>
      <c r="G71" s="24">
        <v>8965</v>
      </c>
      <c r="H71" s="30">
        <v>1</v>
      </c>
      <c r="I71">
        <f t="shared" si="5"/>
        <v>8965</v>
      </c>
      <c r="J71" s="9">
        <v>13224.9</v>
      </c>
      <c r="K71">
        <f t="shared" si="7"/>
        <v>67.788792353817414</v>
      </c>
    </row>
    <row r="72" spans="1:11">
      <c r="A72" s="20">
        <v>2007</v>
      </c>
      <c r="B72" s="2">
        <f t="shared" si="8"/>
        <v>8921.3430000000008</v>
      </c>
      <c r="C72" s="41">
        <f t="shared" si="6"/>
        <v>8.9213430000000002</v>
      </c>
      <c r="D72" s="5">
        <v>8921343</v>
      </c>
      <c r="E72" s="5"/>
      <c r="F72" s="4">
        <f t="shared" si="4"/>
        <v>9815000</v>
      </c>
      <c r="G72" s="24">
        <v>9815</v>
      </c>
      <c r="H72" s="30">
        <v>1.0342</v>
      </c>
      <c r="I72">
        <f t="shared" si="5"/>
        <v>9490.4273834848191</v>
      </c>
      <c r="J72" s="9">
        <v>13891.8</v>
      </c>
      <c r="K72">
        <f t="shared" si="7"/>
        <v>70.653191091147292</v>
      </c>
    </row>
    <row r="73" spans="1:11">
      <c r="A73" s="20">
        <v>2008</v>
      </c>
      <c r="B73" s="2">
        <f t="shared" si="8"/>
        <v>9959.85</v>
      </c>
      <c r="C73" s="41">
        <f t="shared" si="6"/>
        <v>9.9598500000000012</v>
      </c>
      <c r="D73" s="5">
        <v>9959850</v>
      </c>
      <c r="E73" s="5"/>
      <c r="F73" s="6">
        <f t="shared" si="4"/>
        <v>10615000</v>
      </c>
      <c r="G73" s="24">
        <v>10615</v>
      </c>
      <c r="H73" s="30">
        <v>1.0653999999999999</v>
      </c>
      <c r="I73">
        <f t="shared" si="5"/>
        <v>9963.3940304111147</v>
      </c>
      <c r="J73" s="9">
        <v>14394.1</v>
      </c>
      <c r="K73">
        <f t="shared" si="7"/>
        <v>73.745492945026086</v>
      </c>
    </row>
    <row r="74" spans="1:11">
      <c r="A74" s="20">
        <v>2009</v>
      </c>
      <c r="B74" s="2">
        <f t="shared" si="8"/>
        <v>11853.142</v>
      </c>
      <c r="C74" s="41">
        <f t="shared" si="6"/>
        <v>11.853142</v>
      </c>
      <c r="D74" s="5">
        <v>11853142</v>
      </c>
      <c r="E74" s="5"/>
      <c r="F74" s="6">
        <f t="shared" si="4"/>
        <v>12104000</v>
      </c>
      <c r="G74" s="24">
        <v>12104</v>
      </c>
      <c r="H74" s="30">
        <v>1.0898000000000001</v>
      </c>
      <c r="I74">
        <f t="shared" si="5"/>
        <v>11106.625068819965</v>
      </c>
      <c r="J74" s="9">
        <v>14097.5</v>
      </c>
      <c r="K74">
        <f t="shared" si="7"/>
        <v>85.859194892711471</v>
      </c>
    </row>
    <row r="75" spans="1:11">
      <c r="A75" s="20">
        <v>2010</v>
      </c>
      <c r="B75" s="2">
        <f t="shared" si="8"/>
        <v>13762.248</v>
      </c>
      <c r="C75" s="41">
        <f t="shared" si="6"/>
        <v>13.762248</v>
      </c>
      <c r="D75" s="5">
        <v>13762248</v>
      </c>
      <c r="E75" s="5"/>
      <c r="F75" s="6">
        <f t="shared" si="4"/>
        <v>14294000</v>
      </c>
      <c r="G75" s="26">
        <v>14294</v>
      </c>
      <c r="H75" s="30">
        <v>1.1043000000000001</v>
      </c>
      <c r="I75">
        <f>G75/H75</f>
        <v>12943.946391379153</v>
      </c>
      <c r="J75" s="9">
        <v>14508.2</v>
      </c>
      <c r="K75">
        <f t="shared" si="7"/>
        <v>98.523593553990153</v>
      </c>
    </row>
    <row r="76" spans="1:11" s="10" customFormat="1">
      <c r="A76" s="21" t="s">
        <v>7</v>
      </c>
      <c r="B76" s="11">
        <f t="shared" si="8"/>
        <v>15119.13</v>
      </c>
      <c r="C76" s="41">
        <f t="shared" si="6"/>
        <v>15.119129999999998</v>
      </c>
      <c r="D76" s="12">
        <v>15119130</v>
      </c>
      <c r="E76" s="12"/>
      <c r="F76" s="15">
        <f t="shared" si="4"/>
        <v>16694000</v>
      </c>
      <c r="G76" s="27">
        <f>G75+2400</f>
        <v>16694</v>
      </c>
      <c r="H76" s="30">
        <v>1.1127</v>
      </c>
      <c r="I76">
        <f>G76/H76</f>
        <v>15003.145501932237</v>
      </c>
      <c r="J76" s="14">
        <v>15079.6</v>
      </c>
      <c r="K76" s="10">
        <f t="shared" si="7"/>
        <v>110.70585426669142</v>
      </c>
    </row>
    <row r="77" spans="1:11">
      <c r="D77" s="5"/>
      <c r="E77" s="5"/>
      <c r="F77" s="7"/>
      <c r="H77" s="30"/>
    </row>
    <row r="78" spans="1:11">
      <c r="D78" s="5"/>
      <c r="E78" s="5"/>
      <c r="F78" s="7"/>
      <c r="H78" s="30"/>
      <c r="I78" s="8"/>
    </row>
    <row r="79" spans="1:11">
      <c r="D79" s="5"/>
      <c r="E79" s="5"/>
      <c r="F79" s="7"/>
      <c r="H79" s="30"/>
    </row>
    <row r="80" spans="1:11" ht="30">
      <c r="B80" s="42" t="s">
        <v>2</v>
      </c>
      <c r="C80" s="43" t="s">
        <v>17</v>
      </c>
      <c r="D80" s="44" t="s">
        <v>18</v>
      </c>
      <c r="E80" s="46" t="s">
        <v>19</v>
      </c>
      <c r="H80" s="30"/>
    </row>
    <row r="81" spans="2:8">
      <c r="B81" s="20">
        <v>1940</v>
      </c>
      <c r="C81">
        <v>4.3219E-2</v>
      </c>
      <c r="D81">
        <f>G5/1000</f>
        <v>4.9000000000000002E-2</v>
      </c>
      <c r="E81" s="46">
        <v>4.3219E-2</v>
      </c>
      <c r="H81" s="30"/>
    </row>
    <row r="82" spans="2:8">
      <c r="B82" s="20">
        <f>B81</f>
        <v>1940</v>
      </c>
      <c r="C82">
        <f>C83</f>
        <v>4.9493999999999996E-2</v>
      </c>
      <c r="D82">
        <f>D83</f>
        <v>6.5000000000000002E-2</v>
      </c>
      <c r="E82">
        <v>0</v>
      </c>
      <c r="H82" s="30"/>
    </row>
    <row r="83" spans="2:8">
      <c r="B83" s="20">
        <v>1941</v>
      </c>
      <c r="C83">
        <v>4.9493999999999996E-2</v>
      </c>
      <c r="D83">
        <f>G6/1000</f>
        <v>6.5000000000000002E-2</v>
      </c>
      <c r="E83" s="46">
        <v>4.9493999999999996E-2</v>
      </c>
    </row>
    <row r="84" spans="2:8">
      <c r="B84" s="20">
        <f>B83</f>
        <v>1941</v>
      </c>
      <c r="C84">
        <f>C85</f>
        <v>7.4153999999999998E-2</v>
      </c>
      <c r="D84">
        <f>D85</f>
        <v>0.125</v>
      </c>
      <c r="E84" s="46">
        <v>0</v>
      </c>
    </row>
    <row r="85" spans="2:8">
      <c r="B85" s="20">
        <v>1942</v>
      </c>
      <c r="C85">
        <v>7.4153999999999998E-2</v>
      </c>
      <c r="D85">
        <f>G7/1000</f>
        <v>0.125</v>
      </c>
      <c r="E85" s="46">
        <v>7.4153999999999998E-2</v>
      </c>
    </row>
    <row r="86" spans="2:8">
      <c r="B86" s="20">
        <f>B85</f>
        <v>1942</v>
      </c>
      <c r="C86">
        <f>C87</f>
        <v>0.14046899999999998</v>
      </c>
      <c r="D86">
        <f>D87</f>
        <v>0.21</v>
      </c>
      <c r="E86" s="46">
        <v>0</v>
      </c>
    </row>
    <row r="87" spans="2:8">
      <c r="B87" s="20">
        <v>1943</v>
      </c>
      <c r="C87">
        <v>0.14046899999999998</v>
      </c>
      <c r="D87">
        <f>G8/1000</f>
        <v>0.21</v>
      </c>
      <c r="E87" s="46">
        <v>0.14046899999999998</v>
      </c>
    </row>
    <row r="88" spans="2:8">
      <c r="B88" s="20">
        <f>B87</f>
        <v>1943</v>
      </c>
      <c r="C88">
        <f>C89</f>
        <v>0.20807700000000001</v>
      </c>
      <c r="D88">
        <f>D89</f>
        <v>0.26</v>
      </c>
      <c r="E88" s="46">
        <v>0</v>
      </c>
    </row>
    <row r="89" spans="2:8">
      <c r="B89" s="20">
        <v>1944</v>
      </c>
      <c r="C89">
        <v>0.20807700000000001</v>
      </c>
      <c r="D89">
        <f>G9/1000</f>
        <v>0.26</v>
      </c>
      <c r="E89" s="46">
        <v>0.20807700000000001</v>
      </c>
    </row>
    <row r="90" spans="2:8">
      <c r="B90" s="20">
        <f>B89</f>
        <v>1944</v>
      </c>
      <c r="C90">
        <f>C91</f>
        <v>0.26867099999999999</v>
      </c>
      <c r="D90">
        <f>D91</f>
        <v>0.3</v>
      </c>
      <c r="E90" s="46">
        <v>0</v>
      </c>
    </row>
    <row r="91" spans="2:8">
      <c r="B91" s="20">
        <v>1945</v>
      </c>
      <c r="C91">
        <v>0.26867099999999999</v>
      </c>
      <c r="D91">
        <f>G10/1000</f>
        <v>0.3</v>
      </c>
      <c r="E91" s="46">
        <v>0.26867099999999999</v>
      </c>
    </row>
    <row r="92" spans="2:8">
      <c r="B92" s="20">
        <f>B91</f>
        <v>1945</v>
      </c>
      <c r="C92">
        <f>C93</f>
        <v>0.268932</v>
      </c>
      <c r="D92">
        <f>D93</f>
        <v>0.27500000000000002</v>
      </c>
      <c r="E92" s="46">
        <v>0</v>
      </c>
    </row>
    <row r="93" spans="2:8">
      <c r="B93" s="20">
        <v>1946</v>
      </c>
      <c r="C93">
        <v>0.268932</v>
      </c>
      <c r="D93">
        <f>G11/1000</f>
        <v>0.27500000000000002</v>
      </c>
      <c r="E93" s="46">
        <v>0.268932</v>
      </c>
    </row>
    <row r="94" spans="2:8">
      <c r="B94" s="20">
        <f>B93</f>
        <v>1946</v>
      </c>
      <c r="C94">
        <f>C95</f>
        <v>0.25576700000000002</v>
      </c>
      <c r="D94">
        <f>D95</f>
        <v>0.27500000000000002</v>
      </c>
      <c r="E94" s="46">
        <v>0</v>
      </c>
    </row>
    <row r="95" spans="2:8">
      <c r="B95" s="20">
        <v>1947</v>
      </c>
      <c r="C95">
        <v>0.25576700000000002</v>
      </c>
      <c r="D95">
        <f>G12/1000</f>
        <v>0.27500000000000002</v>
      </c>
      <c r="E95" s="46">
        <v>0.25576700000000002</v>
      </c>
    </row>
    <row r="96" spans="2:8">
      <c r="B96" s="20">
        <f>B95</f>
        <v>1947</v>
      </c>
      <c r="C96">
        <f>C97</f>
        <v>0.25038100000000002</v>
      </c>
      <c r="D96">
        <f>D97</f>
        <v>0.27500000000000002</v>
      </c>
      <c r="E96" s="46">
        <v>0</v>
      </c>
    </row>
    <row r="97" spans="2:5">
      <c r="B97" s="20">
        <v>1948</v>
      </c>
      <c r="C97">
        <v>0.25038100000000002</v>
      </c>
      <c r="D97">
        <f>G13/1000</f>
        <v>0.27500000000000002</v>
      </c>
      <c r="E97" s="46">
        <v>0.25038100000000002</v>
      </c>
    </row>
    <row r="98" spans="2:5">
      <c r="B98" s="20">
        <f>B97</f>
        <v>1948</v>
      </c>
      <c r="C98">
        <f>C99</f>
        <v>0.25096499999999999</v>
      </c>
      <c r="D98">
        <f>D99</f>
        <v>0.27500000000000002</v>
      </c>
      <c r="E98" s="46">
        <v>0</v>
      </c>
    </row>
    <row r="99" spans="2:5">
      <c r="B99" s="20">
        <v>1949</v>
      </c>
      <c r="C99">
        <v>0.25096499999999999</v>
      </c>
      <c r="D99">
        <f>G14/1000</f>
        <v>0.27500000000000002</v>
      </c>
      <c r="E99" s="46">
        <v>0.25096499999999999</v>
      </c>
    </row>
    <row r="100" spans="2:5">
      <c r="B100" s="20">
        <f>B99</f>
        <v>1949</v>
      </c>
      <c r="C100">
        <f>C101</f>
        <v>0.255382</v>
      </c>
      <c r="D100">
        <f>D101</f>
        <v>0.27500000000000002</v>
      </c>
      <c r="E100" s="46">
        <v>0</v>
      </c>
    </row>
    <row r="101" spans="2:5">
      <c r="B101" s="20">
        <v>1950</v>
      </c>
      <c r="C101">
        <v>0.255382</v>
      </c>
      <c r="D101">
        <f>G15/1000</f>
        <v>0.27500000000000002</v>
      </c>
      <c r="E101" s="46">
        <v>0.255382</v>
      </c>
    </row>
    <row r="102" spans="2:5">
      <c r="B102" s="20">
        <f>B101</f>
        <v>1950</v>
      </c>
      <c r="C102">
        <f>C103</f>
        <v>0.25328400000000001</v>
      </c>
      <c r="D102">
        <f>D103</f>
        <v>0.27500000000000002</v>
      </c>
      <c r="E102" s="46">
        <v>0</v>
      </c>
    </row>
    <row r="103" spans="2:5">
      <c r="B103" s="20">
        <v>1951</v>
      </c>
      <c r="C103">
        <v>0.25328400000000001</v>
      </c>
      <c r="D103">
        <f>G16/1000</f>
        <v>0.27500000000000002</v>
      </c>
      <c r="E103" s="46">
        <v>0.25328400000000001</v>
      </c>
    </row>
    <row r="104" spans="2:5">
      <c r="B104" s="20">
        <f>B103</f>
        <v>1951</v>
      </c>
      <c r="C104">
        <f>C105</f>
        <v>0.25723299999999999</v>
      </c>
      <c r="D104">
        <f>D105</f>
        <v>0.27500000000000002</v>
      </c>
      <c r="E104" s="46">
        <v>0</v>
      </c>
    </row>
    <row r="105" spans="2:5">
      <c r="B105" s="20">
        <v>1952</v>
      </c>
      <c r="C105">
        <v>0.25723299999999999</v>
      </c>
      <c r="D105">
        <f>G17/1000</f>
        <v>0.27500000000000002</v>
      </c>
      <c r="E105" s="46">
        <v>0.25723299999999999</v>
      </c>
    </row>
    <row r="106" spans="2:5">
      <c r="B106" s="20">
        <f>B105</f>
        <v>1952</v>
      </c>
      <c r="C106">
        <f>C107</f>
        <v>0.26422000000000001</v>
      </c>
      <c r="D106">
        <f>D107</f>
        <v>0.27500000000000002</v>
      </c>
      <c r="E106" s="46">
        <v>0</v>
      </c>
    </row>
    <row r="107" spans="2:5">
      <c r="B107" s="20">
        <v>1953</v>
      </c>
      <c r="C107">
        <v>0.26422000000000001</v>
      </c>
      <c r="D107">
        <f>G18/1000</f>
        <v>0.27500000000000002</v>
      </c>
      <c r="E107" s="46">
        <v>0.26422000000000001</v>
      </c>
    </row>
    <row r="108" spans="2:5">
      <c r="B108" s="20">
        <f>B107</f>
        <v>1953</v>
      </c>
      <c r="C108">
        <f>C109</f>
        <v>0.26937900000000004</v>
      </c>
      <c r="D108">
        <f>D109</f>
        <v>0.28100000000000003</v>
      </c>
      <c r="E108" s="46">
        <v>0</v>
      </c>
    </row>
    <row r="109" spans="2:5">
      <c r="B109" s="20">
        <v>1954</v>
      </c>
      <c r="C109">
        <v>0.26937900000000004</v>
      </c>
      <c r="D109">
        <f>G19/1000</f>
        <v>0.28100000000000003</v>
      </c>
      <c r="E109" s="46">
        <v>0.26937900000000004</v>
      </c>
    </row>
    <row r="110" spans="2:5">
      <c r="B110" s="20">
        <f>B109</f>
        <v>1954</v>
      </c>
      <c r="C110">
        <f t="shared" ref="C110:D112" si="9">C111</f>
        <v>0.27061900000000005</v>
      </c>
      <c r="D110">
        <f t="shared" si="9"/>
        <v>0.27800000000000002</v>
      </c>
      <c r="E110" s="46">
        <v>0</v>
      </c>
    </row>
    <row r="111" spans="2:5">
      <c r="B111" s="20">
        <f>B110</f>
        <v>1954</v>
      </c>
      <c r="C111">
        <f t="shared" si="9"/>
        <v>0.27061900000000005</v>
      </c>
      <c r="D111">
        <f t="shared" si="9"/>
        <v>0.27800000000000002</v>
      </c>
      <c r="E111" s="46">
        <v>0.27234800000000003</v>
      </c>
    </row>
    <row r="112" spans="2:5">
      <c r="B112" s="20">
        <f>B111</f>
        <v>1954</v>
      </c>
      <c r="C112">
        <f t="shared" si="9"/>
        <v>0.27061900000000005</v>
      </c>
      <c r="D112">
        <f t="shared" si="9"/>
        <v>0.27800000000000002</v>
      </c>
      <c r="E112" s="46">
        <v>0</v>
      </c>
    </row>
    <row r="113" spans="2:5">
      <c r="B113" s="20">
        <v>1956</v>
      </c>
      <c r="C113">
        <v>0.27061900000000005</v>
      </c>
      <c r="D113">
        <f>G21/1000</f>
        <v>0.27800000000000002</v>
      </c>
      <c r="E113" s="46">
        <v>0.270619</v>
      </c>
    </row>
    <row r="114" spans="2:5">
      <c r="B114" s="20">
        <f>B113</f>
        <v>1956</v>
      </c>
      <c r="C114">
        <f>C115</f>
        <v>0.26912000000000003</v>
      </c>
      <c r="D114">
        <f>D115</f>
        <v>0.27500000000000002</v>
      </c>
      <c r="E114" s="46">
        <v>0</v>
      </c>
    </row>
    <row r="115" spans="2:5">
      <c r="B115" s="20">
        <v>1957</v>
      </c>
      <c r="C115">
        <v>0.26912000000000003</v>
      </c>
      <c r="D115">
        <f>G22/1000</f>
        <v>0.27500000000000002</v>
      </c>
      <c r="E115" s="46">
        <v>0.26912000000000003</v>
      </c>
    </row>
    <row r="116" spans="2:5">
      <c r="B116" s="20">
        <f>B115</f>
        <v>1957</v>
      </c>
      <c r="C116">
        <f>C117</f>
        <v>0.275395</v>
      </c>
      <c r="D116">
        <f>D117</f>
        <v>0.28799999999999998</v>
      </c>
      <c r="E116" s="46">
        <v>0</v>
      </c>
    </row>
    <row r="117" spans="2:5">
      <c r="B117" s="20">
        <v>1958</v>
      </c>
      <c r="C117">
        <v>0.275395</v>
      </c>
      <c r="D117">
        <f>G23/1000</f>
        <v>0.28799999999999998</v>
      </c>
      <c r="E117" s="46">
        <v>0.275395</v>
      </c>
    </row>
    <row r="118" spans="2:5">
      <c r="B118" s="20">
        <f>B117</f>
        <v>1958</v>
      </c>
      <c r="C118">
        <f>C119</f>
        <v>0.28241899999999998</v>
      </c>
      <c r="D118">
        <f>D119</f>
        <v>0.29499999999999998</v>
      </c>
      <c r="E118" s="46">
        <v>0</v>
      </c>
    </row>
    <row r="119" spans="2:5">
      <c r="B119" s="20">
        <v>1959</v>
      </c>
      <c r="C119">
        <v>0.28241899999999998</v>
      </c>
      <c r="D119">
        <f>G24/1000</f>
        <v>0.29499999999999998</v>
      </c>
      <c r="E119" s="46">
        <v>0.28241899999999998</v>
      </c>
    </row>
    <row r="120" spans="2:5">
      <c r="B120" s="20">
        <f>B119</f>
        <v>1959</v>
      </c>
      <c r="C120">
        <f>C121</f>
        <v>0.283827</v>
      </c>
      <c r="D120">
        <f>D121</f>
        <v>0.29299999999999998</v>
      </c>
      <c r="E120" s="46">
        <v>0</v>
      </c>
    </row>
    <row r="121" spans="2:5">
      <c r="B121" s="20">
        <v>1960</v>
      </c>
      <c r="C121">
        <v>0.283827</v>
      </c>
      <c r="D121">
        <f>G25/1000</f>
        <v>0.29299999999999998</v>
      </c>
      <c r="E121" s="46">
        <v>0.283827</v>
      </c>
    </row>
    <row r="122" spans="2:5">
      <c r="B122" s="20">
        <f>B121</f>
        <v>1960</v>
      </c>
      <c r="C122">
        <f>C123</f>
        <v>0.28630800000000001</v>
      </c>
      <c r="D122">
        <f>D123</f>
        <v>0.29799999999999999</v>
      </c>
      <c r="E122" s="46">
        <v>0</v>
      </c>
    </row>
    <row r="123" spans="2:5">
      <c r="B123" s="20">
        <v>1961</v>
      </c>
      <c r="C123">
        <v>0.28630800000000001</v>
      </c>
      <c r="D123">
        <f>G26/1000</f>
        <v>0.29799999999999999</v>
      </c>
      <c r="E123" s="46">
        <v>0.28630800000000001</v>
      </c>
    </row>
    <row r="124" spans="2:5">
      <c r="B124" s="20">
        <f>B123</f>
        <v>1961</v>
      </c>
      <c r="C124">
        <f>C125</f>
        <v>0.29537400000000003</v>
      </c>
      <c r="D124">
        <f>D125</f>
        <v>0.3</v>
      </c>
      <c r="E124" s="46">
        <v>0</v>
      </c>
    </row>
    <row r="125" spans="2:5">
      <c r="B125" s="20">
        <v>1962</v>
      </c>
      <c r="C125">
        <v>0.29537400000000003</v>
      </c>
      <c r="D125">
        <f>G27/1000</f>
        <v>0.3</v>
      </c>
      <c r="E125" s="46">
        <v>0.29537400000000003</v>
      </c>
    </row>
    <row r="126" spans="2:5">
      <c r="B126" s="20">
        <f>B125</f>
        <v>1962</v>
      </c>
      <c r="C126">
        <f>C127</f>
        <v>0.302923</v>
      </c>
      <c r="D126">
        <f>D127</f>
        <v>0.309</v>
      </c>
      <c r="E126" s="46">
        <v>0</v>
      </c>
    </row>
    <row r="127" spans="2:5">
      <c r="B127" s="20">
        <v>1963</v>
      </c>
      <c r="C127">
        <v>0.302923</v>
      </c>
      <c r="D127">
        <f>G28/1000</f>
        <v>0.309</v>
      </c>
      <c r="E127" s="46">
        <v>0.302923</v>
      </c>
    </row>
    <row r="128" spans="2:5">
      <c r="B128" s="20">
        <f>B127</f>
        <v>1963</v>
      </c>
      <c r="C128">
        <f>C129</f>
        <v>0.30858300000000005</v>
      </c>
      <c r="D128">
        <f>D129</f>
        <v>0.32400000000000001</v>
      </c>
      <c r="E128" s="46">
        <v>0</v>
      </c>
    </row>
    <row r="129" spans="2:5">
      <c r="B129" s="20">
        <v>1964</v>
      </c>
      <c r="C129">
        <v>0.30858300000000005</v>
      </c>
      <c r="D129">
        <f>G29/1000</f>
        <v>0.32400000000000001</v>
      </c>
      <c r="E129" s="46">
        <v>0.30858300000000005</v>
      </c>
    </row>
    <row r="130" spans="2:5">
      <c r="B130" s="20">
        <f>B129</f>
        <v>1964</v>
      </c>
      <c r="C130">
        <f>C131</f>
        <v>0.31412599999999996</v>
      </c>
      <c r="D130">
        <f>D131</f>
        <v>0.32800000000000001</v>
      </c>
      <c r="E130" s="46">
        <v>0</v>
      </c>
    </row>
    <row r="131" spans="2:5">
      <c r="B131" s="20">
        <v>1965</v>
      </c>
      <c r="C131">
        <v>0.31412599999999996</v>
      </c>
      <c r="D131">
        <f>G30/1000</f>
        <v>0.32800000000000001</v>
      </c>
      <c r="E131" s="46">
        <v>0.31412599999999996</v>
      </c>
    </row>
    <row r="132" spans="2:5">
      <c r="B132" s="20">
        <f>B131</f>
        <v>1965</v>
      </c>
      <c r="C132">
        <f>C133</f>
        <v>0.31629299999999999</v>
      </c>
      <c r="D132">
        <f>D133</f>
        <v>0.33</v>
      </c>
      <c r="E132" s="46">
        <v>0</v>
      </c>
    </row>
    <row r="133" spans="2:5">
      <c r="B133" s="20">
        <v>1966</v>
      </c>
      <c r="C133">
        <v>0.31629299999999999</v>
      </c>
      <c r="D133">
        <f>G31/1000</f>
        <v>0.33</v>
      </c>
      <c r="E133" s="46">
        <v>0.31629299999999999</v>
      </c>
    </row>
    <row r="134" spans="2:5">
      <c r="B134" s="20">
        <f>B133</f>
        <v>1966</v>
      </c>
      <c r="C134">
        <f>C135</f>
        <v>0.32314299999999996</v>
      </c>
      <c r="D134">
        <f>D135</f>
        <v>0.35799999999999998</v>
      </c>
      <c r="E134" s="46">
        <v>0</v>
      </c>
    </row>
    <row r="135" spans="2:5">
      <c r="B135" s="20">
        <v>1967</v>
      </c>
      <c r="C135">
        <v>0.32314299999999996</v>
      </c>
      <c r="D135">
        <f>G32/1000</f>
        <v>0.35799999999999998</v>
      </c>
      <c r="E135" s="46">
        <v>0.32314299999999996</v>
      </c>
    </row>
    <row r="136" spans="2:5">
      <c r="B136" s="20">
        <f>B135</f>
        <v>1967</v>
      </c>
      <c r="C136">
        <f>C137</f>
        <v>0.34853400000000001</v>
      </c>
      <c r="D136">
        <f>D137</f>
        <v>0.36499999999999999</v>
      </c>
      <c r="E136" s="46">
        <v>0</v>
      </c>
    </row>
    <row r="137" spans="2:5">
      <c r="B137" s="20">
        <v>1968</v>
      </c>
      <c r="C137">
        <v>0.34853400000000001</v>
      </c>
      <c r="D137">
        <f>G33/1000</f>
        <v>0.36499999999999999</v>
      </c>
      <c r="E137" s="46">
        <v>0.34853400000000001</v>
      </c>
    </row>
    <row r="138" spans="2:5">
      <c r="B138" s="20">
        <f>B137</f>
        <v>1968</v>
      </c>
      <c r="C138">
        <f>C139</f>
        <v>0.35610700000000001</v>
      </c>
      <c r="D138">
        <f>D139</f>
        <v>0.377</v>
      </c>
      <c r="E138" s="10">
        <v>0</v>
      </c>
    </row>
    <row r="139" spans="2:5">
      <c r="B139" s="20">
        <v>1969</v>
      </c>
      <c r="C139">
        <v>0.35610700000000001</v>
      </c>
      <c r="D139">
        <f>G34/1000</f>
        <v>0.377</v>
      </c>
      <c r="E139" s="46">
        <v>0.35610700000000001</v>
      </c>
    </row>
    <row r="140" spans="2:5">
      <c r="B140" s="20">
        <f>B139</f>
        <v>1969</v>
      </c>
      <c r="C140">
        <f>C141</f>
        <v>0.37260000000000004</v>
      </c>
      <c r="D140">
        <f>D141</f>
        <v>0.39500000000000002</v>
      </c>
      <c r="E140" s="46">
        <v>0</v>
      </c>
    </row>
    <row r="141" spans="2:5">
      <c r="B141" s="20">
        <v>1970</v>
      </c>
      <c r="C141">
        <v>0.37260000000000004</v>
      </c>
      <c r="D141">
        <f>G35/1000</f>
        <v>0.39500000000000002</v>
      </c>
      <c r="E141" s="46">
        <v>0.37260000000000004</v>
      </c>
    </row>
    <row r="142" spans="2:5">
      <c r="B142" s="20">
        <f>B141</f>
        <v>1970</v>
      </c>
      <c r="C142">
        <f>C143</f>
        <v>0.39865</v>
      </c>
      <c r="D142">
        <f>D143</f>
        <v>0.43</v>
      </c>
      <c r="E142" s="46">
        <v>0</v>
      </c>
    </row>
    <row r="143" spans="2:5">
      <c r="B143" s="20">
        <v>1971</v>
      </c>
      <c r="C143">
        <v>0.39865</v>
      </c>
      <c r="D143">
        <f>G36/1000</f>
        <v>0.43</v>
      </c>
      <c r="E143" s="46">
        <v>0.39865</v>
      </c>
    </row>
    <row r="144" spans="2:5">
      <c r="B144" s="20">
        <f>B143</f>
        <v>1971</v>
      </c>
      <c r="C144">
        <f>C145</f>
        <v>0.42775099999999999</v>
      </c>
      <c r="D144">
        <f>D145</f>
        <v>0.45</v>
      </c>
      <c r="E144" s="46">
        <v>0</v>
      </c>
    </row>
    <row r="145" spans="2:5">
      <c r="B145" s="20">
        <v>1972</v>
      </c>
      <c r="C145">
        <v>0.42775099999999999</v>
      </c>
      <c r="D145">
        <f>G37/1000</f>
        <v>0.45</v>
      </c>
      <c r="E145" s="46">
        <v>0.42775099999999999</v>
      </c>
    </row>
    <row r="146" spans="2:5">
      <c r="B146" s="20">
        <f>B145</f>
        <v>1972</v>
      </c>
      <c r="C146">
        <f>C147</f>
        <v>0.458264</v>
      </c>
      <c r="D146">
        <f>D147</f>
        <v>0.46500000000000002</v>
      </c>
      <c r="E146" s="46">
        <v>0</v>
      </c>
    </row>
    <row r="147" spans="2:5">
      <c r="B147" s="20">
        <v>1973</v>
      </c>
      <c r="C147">
        <v>0.458264</v>
      </c>
      <c r="D147">
        <f>G38/1000</f>
        <v>0.46500000000000002</v>
      </c>
      <c r="E147" s="46">
        <v>0.458264</v>
      </c>
    </row>
    <row r="148" spans="2:5">
      <c r="B148" s="20">
        <f>B147</f>
        <v>1973</v>
      </c>
      <c r="C148">
        <f>C149</f>
        <v>0.47518099999999996</v>
      </c>
      <c r="D148">
        <f>D149</f>
        <v>0.495</v>
      </c>
      <c r="E148" s="46">
        <v>0</v>
      </c>
    </row>
    <row r="149" spans="2:5">
      <c r="B149" s="20">
        <v>1974</v>
      </c>
      <c r="C149">
        <v>0.47518099999999996</v>
      </c>
      <c r="D149">
        <f>G39/1000</f>
        <v>0.495</v>
      </c>
      <c r="E149" s="46">
        <v>0.47518099999999996</v>
      </c>
    </row>
    <row r="150" spans="2:5">
      <c r="B150" s="20">
        <f>B149</f>
        <v>1974</v>
      </c>
      <c r="C150">
        <f>C151</f>
        <v>0.53420699999999999</v>
      </c>
      <c r="D150">
        <f>D151</f>
        <v>0.57699999999999996</v>
      </c>
      <c r="E150" s="46">
        <v>0</v>
      </c>
    </row>
    <row r="151" spans="2:5">
      <c r="B151" s="20">
        <v>1975</v>
      </c>
      <c r="C151">
        <v>0.53420699999999999</v>
      </c>
      <c r="D151">
        <f>G40/1000</f>
        <v>0.57699999999999996</v>
      </c>
      <c r="E151" s="46">
        <v>0.53420699999999999</v>
      </c>
    </row>
    <row r="152" spans="2:5">
      <c r="B152" s="20">
        <f>B151</f>
        <v>1975</v>
      </c>
      <c r="C152">
        <f>C153</f>
        <v>0.621556</v>
      </c>
      <c r="D152">
        <f>D153</f>
        <v>0.63600000000000001</v>
      </c>
      <c r="E152" s="46">
        <v>0</v>
      </c>
    </row>
    <row r="153" spans="2:5">
      <c r="B153" s="20">
        <v>1976</v>
      </c>
      <c r="C153">
        <v>0.621556</v>
      </c>
      <c r="D153">
        <f>G41/1000</f>
        <v>0.63600000000000001</v>
      </c>
      <c r="E153" s="46">
        <v>0.621556</v>
      </c>
    </row>
    <row r="154" spans="2:5">
      <c r="B154" s="20">
        <f>B153</f>
        <v>1976</v>
      </c>
      <c r="C154">
        <f>C155</f>
        <v>0.699963</v>
      </c>
      <c r="D154">
        <f>D155</f>
        <v>0.7</v>
      </c>
      <c r="E154" s="46">
        <v>0</v>
      </c>
    </row>
    <row r="155" spans="2:5">
      <c r="B155" s="20">
        <v>1977</v>
      </c>
      <c r="C155">
        <v>0.699963</v>
      </c>
      <c r="D155">
        <f>G42/1000</f>
        <v>0.7</v>
      </c>
      <c r="E155" s="46">
        <v>0.699963</v>
      </c>
    </row>
    <row r="156" spans="2:5">
      <c r="B156" s="20">
        <f>B155</f>
        <v>1977</v>
      </c>
      <c r="C156">
        <f>C157</f>
        <v>0.77269100000000002</v>
      </c>
      <c r="D156">
        <f>D157</f>
        <v>0.79800000000000004</v>
      </c>
      <c r="E156" s="46">
        <v>0</v>
      </c>
    </row>
    <row r="157" spans="2:5">
      <c r="B157" s="20">
        <v>1978</v>
      </c>
      <c r="C157">
        <v>0.77269100000000002</v>
      </c>
      <c r="D157">
        <f>G43/1000</f>
        <v>0.79800000000000004</v>
      </c>
      <c r="E157" s="46">
        <v>0.77269100000000002</v>
      </c>
    </row>
    <row r="158" spans="2:5">
      <c r="B158" s="20">
        <f>B157</f>
        <v>1978</v>
      </c>
      <c r="C158">
        <f>C159</f>
        <v>0.82761499999999999</v>
      </c>
      <c r="D158">
        <f>D159</f>
        <v>0.83</v>
      </c>
      <c r="E158" s="46">
        <v>0</v>
      </c>
    </row>
    <row r="159" spans="2:5">
      <c r="B159" s="20">
        <v>1979</v>
      </c>
      <c r="C159">
        <v>0.82761499999999999</v>
      </c>
      <c r="D159">
        <f>G44/1000</f>
        <v>0.83</v>
      </c>
      <c r="E159" s="46">
        <v>0.82761499999999999</v>
      </c>
    </row>
    <row r="160" spans="2:5">
      <c r="B160" s="20">
        <f>B159</f>
        <v>1979</v>
      </c>
      <c r="C160">
        <f>C161</f>
        <v>0.90872299999999995</v>
      </c>
      <c r="D160">
        <f>D161</f>
        <v>0.92500000000000004</v>
      </c>
      <c r="E160" s="46">
        <v>0</v>
      </c>
    </row>
    <row r="161" spans="2:5">
      <c r="B161" s="20">
        <v>1980</v>
      </c>
      <c r="C161">
        <v>0.90872299999999995</v>
      </c>
      <c r="D161">
        <f>G45/1000</f>
        <v>0.92500000000000004</v>
      </c>
      <c r="E161" s="46">
        <v>0.90872299999999995</v>
      </c>
    </row>
    <row r="162" spans="2:5">
      <c r="B162" s="20">
        <f>B161</f>
        <v>1980</v>
      </c>
      <c r="C162">
        <f>C163</f>
        <v>0.99881799999999998</v>
      </c>
      <c r="D162">
        <f>D163</f>
        <v>1.0797999999999999</v>
      </c>
      <c r="E162" s="46">
        <v>0</v>
      </c>
    </row>
    <row r="163" spans="2:5">
      <c r="B163" s="20">
        <v>1981</v>
      </c>
      <c r="C163">
        <v>0.99881799999999998</v>
      </c>
      <c r="D163">
        <f>G46/1000</f>
        <v>1.0797999999999999</v>
      </c>
      <c r="E163" s="46">
        <v>0.99881799999999998</v>
      </c>
    </row>
    <row r="164" spans="2:5">
      <c r="B164" s="20">
        <f>B163</f>
        <v>1981</v>
      </c>
      <c r="C164">
        <f>C165</f>
        <v>1.1429130000000001</v>
      </c>
      <c r="D164">
        <f>D165</f>
        <v>1.2902</v>
      </c>
      <c r="E164" s="46">
        <v>0</v>
      </c>
    </row>
    <row r="165" spans="2:5">
      <c r="B165" s="20">
        <v>1982</v>
      </c>
      <c r="C165">
        <v>1.1429130000000001</v>
      </c>
      <c r="D165">
        <f>G47/1000</f>
        <v>1.2902</v>
      </c>
      <c r="E165" s="46">
        <v>1.1429130000000001</v>
      </c>
    </row>
    <row r="166" spans="2:5">
      <c r="B166" s="20">
        <f>B165</f>
        <v>1982</v>
      </c>
      <c r="C166">
        <f>C167</f>
        <v>1.377953</v>
      </c>
      <c r="D166">
        <f>D167</f>
        <v>1.389</v>
      </c>
      <c r="E166" s="46">
        <v>0</v>
      </c>
    </row>
    <row r="167" spans="2:5">
      <c r="B167" s="20">
        <v>1983</v>
      </c>
      <c r="C167">
        <v>1.377953</v>
      </c>
      <c r="D167">
        <f>G48/1000</f>
        <v>1.389</v>
      </c>
      <c r="E167" s="46">
        <v>1.377953</v>
      </c>
    </row>
    <row r="168" spans="2:5">
      <c r="B168" s="20">
        <f>B167</f>
        <v>1983</v>
      </c>
      <c r="C168">
        <f>C169</f>
        <v>1.572975</v>
      </c>
      <c r="D168">
        <f>D169</f>
        <v>1.8237999999999999</v>
      </c>
      <c r="E168" s="46">
        <v>0</v>
      </c>
    </row>
    <row r="169" spans="2:5">
      <c r="B169" s="20">
        <v>1984</v>
      </c>
      <c r="C169">
        <v>1.572975</v>
      </c>
      <c r="D169">
        <f>G49/1000</f>
        <v>1.8237999999999999</v>
      </c>
      <c r="E169" s="46">
        <v>1.572975</v>
      </c>
    </row>
    <row r="170" spans="2:5">
      <c r="B170" s="20">
        <f>B169</f>
        <v>1984</v>
      </c>
      <c r="C170">
        <f>C171</f>
        <v>1.8237750000000001</v>
      </c>
      <c r="D170">
        <f>D171</f>
        <v>1.8237999999999999</v>
      </c>
      <c r="E170" s="46">
        <v>0</v>
      </c>
    </row>
    <row r="171" spans="2:5">
      <c r="B171" s="20">
        <v>1985</v>
      </c>
      <c r="C171">
        <v>1.8237750000000001</v>
      </c>
      <c r="D171">
        <f>G50/1000</f>
        <v>1.8237999999999999</v>
      </c>
      <c r="E171" s="46">
        <v>1.8237750000000001</v>
      </c>
    </row>
    <row r="172" spans="2:5">
      <c r="B172" s="20">
        <f>B171</f>
        <v>1985</v>
      </c>
      <c r="C172">
        <f>C173</f>
        <v>2.1109749999999998</v>
      </c>
      <c r="D172">
        <f>D173</f>
        <v>2.2999999999999998</v>
      </c>
      <c r="E172" s="46">
        <v>0</v>
      </c>
    </row>
    <row r="173" spans="2:5">
      <c r="B173" s="20">
        <v>1986</v>
      </c>
      <c r="C173">
        <v>2.1109749999999998</v>
      </c>
      <c r="D173">
        <f>G51/1000</f>
        <v>2.2999999999999998</v>
      </c>
      <c r="E173" s="46">
        <v>2.1109749999999998</v>
      </c>
    </row>
    <row r="174" spans="2:5">
      <c r="B174" s="20">
        <f>B173</f>
        <v>1986</v>
      </c>
      <c r="C174">
        <f>C175</f>
        <v>2.336014</v>
      </c>
      <c r="D174">
        <f>D175</f>
        <v>2.8</v>
      </c>
      <c r="E174" s="46">
        <v>0</v>
      </c>
    </row>
    <row r="175" spans="2:5">
      <c r="B175" s="20">
        <v>1987</v>
      </c>
      <c r="C175">
        <v>2.336014</v>
      </c>
      <c r="D175">
        <f>G52/1000</f>
        <v>2.8</v>
      </c>
      <c r="E175" s="46">
        <v>2.336014</v>
      </c>
    </row>
    <row r="176" spans="2:5">
      <c r="B176" s="20">
        <f>B175</f>
        <v>1987</v>
      </c>
      <c r="C176">
        <f>C177</f>
        <v>2.5868690000000001</v>
      </c>
      <c r="D176">
        <f>D177</f>
        <v>2.8</v>
      </c>
      <c r="E176" s="46">
        <v>0</v>
      </c>
    </row>
    <row r="177" spans="2:5">
      <c r="B177" s="20">
        <v>1988</v>
      </c>
      <c r="C177">
        <v>2.5868690000000001</v>
      </c>
      <c r="D177">
        <f>G53/1000</f>
        <v>2.8</v>
      </c>
      <c r="E177" s="46">
        <v>2.5868690000000001</v>
      </c>
    </row>
    <row r="178" spans="2:5">
      <c r="B178" s="20">
        <f>B177</f>
        <v>1988</v>
      </c>
      <c r="C178">
        <f>C179</f>
        <v>2.8297699999999999</v>
      </c>
      <c r="D178">
        <f>D179</f>
        <v>2.87</v>
      </c>
      <c r="E178" s="46">
        <v>0</v>
      </c>
    </row>
    <row r="179" spans="2:5">
      <c r="B179" s="20">
        <v>1989</v>
      </c>
      <c r="C179">
        <v>2.8297699999999999</v>
      </c>
      <c r="D179">
        <f>G54/1000</f>
        <v>2.87</v>
      </c>
      <c r="E179" s="46">
        <v>2.8297699999999999</v>
      </c>
    </row>
    <row r="180" spans="2:5">
      <c r="B180" s="20">
        <f>B179</f>
        <v>1989</v>
      </c>
      <c r="C180">
        <f>C181</f>
        <v>3.1612230000000001</v>
      </c>
      <c r="D180">
        <f>D181</f>
        <v>3.1949999999999998</v>
      </c>
      <c r="E180" s="46">
        <v>0</v>
      </c>
    </row>
    <row r="181" spans="2:5">
      <c r="B181" s="20">
        <v>1990</v>
      </c>
      <c r="C181">
        <v>3.1612230000000001</v>
      </c>
      <c r="D181">
        <f>G55/1000</f>
        <v>3.1949999999999998</v>
      </c>
      <c r="E181" s="46">
        <v>3.1612230000000001</v>
      </c>
    </row>
    <row r="182" spans="2:5">
      <c r="B182" s="20">
        <f>B181</f>
        <v>1990</v>
      </c>
      <c r="C182">
        <f>C183</f>
        <v>3.5693000000000001</v>
      </c>
      <c r="D182">
        <f>D183</f>
        <v>4.1449999999999996</v>
      </c>
      <c r="E182" s="46">
        <v>0</v>
      </c>
    </row>
    <row r="183" spans="2:5">
      <c r="B183" s="20">
        <v>1991</v>
      </c>
      <c r="C183">
        <v>3.5693000000000001</v>
      </c>
      <c r="D183">
        <f>G56/1000</f>
        <v>4.1449999999999996</v>
      </c>
      <c r="E183" s="46">
        <v>3.5693000000000001</v>
      </c>
    </row>
    <row r="184" spans="2:5">
      <c r="B184" s="20">
        <f>B183</f>
        <v>1991</v>
      </c>
      <c r="C184">
        <f>C185</f>
        <v>3.9725779999999999</v>
      </c>
      <c r="D184">
        <f>D185</f>
        <v>4.1449999999999996</v>
      </c>
      <c r="E184" s="46">
        <v>0</v>
      </c>
    </row>
    <row r="185" spans="2:5">
      <c r="B185" s="20">
        <v>1992</v>
      </c>
      <c r="C185">
        <v>3.9725779999999999</v>
      </c>
      <c r="D185">
        <f>G57/1000</f>
        <v>4.1449999999999996</v>
      </c>
      <c r="E185" s="46">
        <v>3.9725779999999999</v>
      </c>
    </row>
    <row r="186" spans="2:5">
      <c r="B186" s="20">
        <f>B185</f>
        <v>1992</v>
      </c>
      <c r="C186">
        <f>C187</f>
        <v>4.3155710000000003</v>
      </c>
      <c r="D186">
        <f>D187</f>
        <v>4.9000000000000004</v>
      </c>
      <c r="E186" s="46">
        <v>0</v>
      </c>
    </row>
    <row r="187" spans="2:5">
      <c r="B187" s="20">
        <v>1993</v>
      </c>
      <c r="C187">
        <v>4.3155710000000003</v>
      </c>
      <c r="D187">
        <f>G58/1000</f>
        <v>4.9000000000000004</v>
      </c>
      <c r="E187" s="46">
        <v>4.3155710000000003</v>
      </c>
    </row>
    <row r="188" spans="2:5">
      <c r="B188" s="20">
        <f>B187</f>
        <v>1993</v>
      </c>
      <c r="C188">
        <f>C189</f>
        <v>4.6053379999999997</v>
      </c>
      <c r="D188">
        <f>D189</f>
        <v>4.9000000000000004</v>
      </c>
      <c r="E188" s="46">
        <v>0</v>
      </c>
    </row>
    <row r="189" spans="2:5">
      <c r="B189" s="20">
        <v>1994</v>
      </c>
      <c r="C189">
        <v>4.6053379999999997</v>
      </c>
      <c r="D189">
        <f>G59/1000</f>
        <v>4.9000000000000004</v>
      </c>
      <c r="E189" s="46">
        <v>4.6053379999999997</v>
      </c>
    </row>
    <row r="190" spans="2:5">
      <c r="B190" s="20">
        <f>B189</f>
        <v>1994</v>
      </c>
      <c r="C190">
        <f>C191</f>
        <v>4.8846049999999996</v>
      </c>
      <c r="D190">
        <f>D191</f>
        <v>4.9000000000000004</v>
      </c>
      <c r="E190" s="46">
        <v>0</v>
      </c>
    </row>
    <row r="191" spans="2:5">
      <c r="B191" s="20">
        <v>1995</v>
      </c>
      <c r="C191">
        <v>4.8846049999999996</v>
      </c>
      <c r="D191">
        <f>G60/1000</f>
        <v>4.9000000000000004</v>
      </c>
      <c r="E191" s="46">
        <v>4.8846049999999996</v>
      </c>
    </row>
    <row r="192" spans="2:5">
      <c r="B192" s="20">
        <f>B191</f>
        <v>1995</v>
      </c>
      <c r="C192">
        <f>C193</f>
        <v>5.1371949999999993</v>
      </c>
      <c r="D192">
        <f>D193</f>
        <v>5.5</v>
      </c>
      <c r="E192" s="46">
        <v>0</v>
      </c>
    </row>
    <row r="193" spans="2:5">
      <c r="B193" s="45">
        <v>1996</v>
      </c>
      <c r="C193">
        <v>5.1371949999999993</v>
      </c>
      <c r="D193">
        <f>G61/1000</f>
        <v>5.5</v>
      </c>
      <c r="E193" s="46">
        <v>5.1371949999999993</v>
      </c>
    </row>
    <row r="194" spans="2:5">
      <c r="B194" s="20">
        <f>B193</f>
        <v>1996</v>
      </c>
      <c r="C194">
        <f>C195</f>
        <v>5.3276240000000001</v>
      </c>
      <c r="D194">
        <f>D195</f>
        <v>5.95</v>
      </c>
      <c r="E194" s="46">
        <v>0</v>
      </c>
    </row>
    <row r="195" spans="2:5">
      <c r="B195" s="20">
        <v>1997</v>
      </c>
      <c r="C195">
        <v>5.3276240000000001</v>
      </c>
      <c r="D195">
        <f>G62/1000</f>
        <v>5.95</v>
      </c>
      <c r="E195" s="46">
        <v>5.3276240000000001</v>
      </c>
    </row>
    <row r="196" spans="2:5">
      <c r="B196" s="20">
        <f>B195</f>
        <v>1997</v>
      </c>
      <c r="C196">
        <f>C197</f>
        <v>5.4394470000000004</v>
      </c>
      <c r="D196">
        <f>D197</f>
        <v>5.95</v>
      </c>
      <c r="E196" s="46">
        <v>0</v>
      </c>
    </row>
    <row r="197" spans="2:5">
      <c r="B197" s="20">
        <v>1998</v>
      </c>
      <c r="C197">
        <v>5.4394470000000004</v>
      </c>
      <c r="D197">
        <f>G63/1000</f>
        <v>5.95</v>
      </c>
      <c r="E197" s="46">
        <v>5.4394470000000004</v>
      </c>
    </row>
    <row r="198" spans="2:5">
      <c r="B198" s="20">
        <f>B197</f>
        <v>1998</v>
      </c>
      <c r="C198">
        <f>C199</f>
        <v>5.5676940000000004</v>
      </c>
      <c r="D198">
        <f>D199</f>
        <v>5.95</v>
      </c>
      <c r="E198" s="46">
        <v>0</v>
      </c>
    </row>
    <row r="199" spans="2:5">
      <c r="B199" s="20">
        <v>1999</v>
      </c>
      <c r="C199">
        <v>5.5676940000000004</v>
      </c>
      <c r="D199">
        <f>G64/1000</f>
        <v>5.95</v>
      </c>
      <c r="E199" s="46">
        <v>5.5676940000000004</v>
      </c>
    </row>
    <row r="200" spans="2:5">
      <c r="B200" s="20">
        <f>B199</f>
        <v>1999</v>
      </c>
      <c r="C200">
        <f>C201</f>
        <v>5.5916249999999996</v>
      </c>
      <c r="D200">
        <f>D201</f>
        <v>5.95</v>
      </c>
      <c r="E200" s="46">
        <v>0</v>
      </c>
    </row>
    <row r="201" spans="2:5">
      <c r="B201" s="20">
        <v>2000</v>
      </c>
      <c r="C201">
        <v>5.5916249999999996</v>
      </c>
      <c r="D201">
        <f>G65/1000</f>
        <v>5.95</v>
      </c>
      <c r="E201" s="46">
        <v>5.5916249999999996</v>
      </c>
    </row>
    <row r="202" spans="2:5">
      <c r="B202" s="20">
        <f>B201</f>
        <v>2000</v>
      </c>
      <c r="C202">
        <f>C203</f>
        <v>5.7328019999999995</v>
      </c>
      <c r="D202">
        <f>D203</f>
        <v>5.95</v>
      </c>
      <c r="E202" s="46">
        <v>0</v>
      </c>
    </row>
    <row r="203" spans="2:5">
      <c r="B203" s="20">
        <v>2001</v>
      </c>
      <c r="C203">
        <v>5.7328019999999995</v>
      </c>
      <c r="D203">
        <f>G66/1000</f>
        <v>5.95</v>
      </c>
      <c r="E203" s="46">
        <v>5.7328019999999995</v>
      </c>
    </row>
    <row r="204" spans="2:5">
      <c r="B204" s="20">
        <f>B203</f>
        <v>2001</v>
      </c>
      <c r="C204">
        <f>C205</f>
        <v>6.1614309999999994</v>
      </c>
      <c r="D204">
        <f>D205</f>
        <v>6.4</v>
      </c>
      <c r="E204" s="46">
        <v>0</v>
      </c>
    </row>
    <row r="205" spans="2:5">
      <c r="B205" s="20">
        <v>2002</v>
      </c>
      <c r="C205">
        <v>6.1614309999999994</v>
      </c>
      <c r="D205">
        <f>G67/1000</f>
        <v>6.4</v>
      </c>
      <c r="E205" s="46">
        <v>6.1614309999999994</v>
      </c>
    </row>
    <row r="206" spans="2:5">
      <c r="B206" s="20">
        <f>B205</f>
        <v>2002</v>
      </c>
      <c r="C206">
        <f>C207</f>
        <v>6.7376420000000001</v>
      </c>
      <c r="D206">
        <f>D207</f>
        <v>7.3840000000000003</v>
      </c>
      <c r="E206" s="46">
        <v>0</v>
      </c>
    </row>
    <row r="207" spans="2:5">
      <c r="B207" s="20">
        <v>2003</v>
      </c>
      <c r="C207">
        <v>6.7376420000000001</v>
      </c>
      <c r="D207">
        <f>G68/1000</f>
        <v>7.3840000000000003</v>
      </c>
      <c r="E207" s="46">
        <v>6.7376420000000001</v>
      </c>
    </row>
    <row r="208" spans="2:5">
      <c r="B208" s="20">
        <f>B207</f>
        <v>2003</v>
      </c>
      <c r="C208">
        <f>C209</f>
        <v>7.3333500000000003</v>
      </c>
      <c r="D208">
        <f>D209</f>
        <v>8.1839999999999993</v>
      </c>
      <c r="E208" s="46">
        <v>0</v>
      </c>
    </row>
    <row r="209" spans="2:5">
      <c r="B209" s="20">
        <v>2004</v>
      </c>
      <c r="C209">
        <v>7.3333500000000003</v>
      </c>
      <c r="D209">
        <f>G69/1000</f>
        <v>8.1839999999999993</v>
      </c>
      <c r="E209" s="46">
        <v>7.3333500000000003</v>
      </c>
    </row>
    <row r="210" spans="2:5">
      <c r="B210" s="20">
        <f>B209</f>
        <v>2004</v>
      </c>
      <c r="C210">
        <f>C211</f>
        <v>7.8710399999999998</v>
      </c>
      <c r="D210">
        <f>D211</f>
        <v>8.1839999999999993</v>
      </c>
      <c r="E210" s="46">
        <v>0</v>
      </c>
    </row>
    <row r="211" spans="2:5">
      <c r="B211" s="20">
        <v>2005</v>
      </c>
      <c r="C211">
        <v>7.8710399999999998</v>
      </c>
      <c r="D211">
        <f>G70/1000</f>
        <v>8.1839999999999993</v>
      </c>
      <c r="E211" s="46">
        <v>7.8710399999999998</v>
      </c>
    </row>
    <row r="212" spans="2:5">
      <c r="B212" s="20">
        <f>B211</f>
        <v>2005</v>
      </c>
      <c r="C212">
        <f>C213</f>
        <v>8.4202779999999997</v>
      </c>
      <c r="D212">
        <f>D213</f>
        <v>8.9649999999999999</v>
      </c>
      <c r="E212" s="46">
        <v>0</v>
      </c>
    </row>
    <row r="213" spans="2:5">
      <c r="B213" s="20">
        <v>2006</v>
      </c>
      <c r="C213">
        <v>8.4202779999999997</v>
      </c>
      <c r="D213">
        <f>G71/1000</f>
        <v>8.9649999999999999</v>
      </c>
      <c r="E213" s="46">
        <v>8.4202779999999997</v>
      </c>
    </row>
    <row r="214" spans="2:5">
      <c r="B214" s="20">
        <f>B213</f>
        <v>2006</v>
      </c>
      <c r="C214">
        <f>C215</f>
        <v>8.9213430000000002</v>
      </c>
      <c r="D214">
        <f>D215</f>
        <v>9.8149999999999995</v>
      </c>
      <c r="E214" s="46">
        <v>0</v>
      </c>
    </row>
    <row r="215" spans="2:5">
      <c r="B215" s="20">
        <v>2007</v>
      </c>
      <c r="C215">
        <v>8.9213430000000002</v>
      </c>
      <c r="D215">
        <f>G72/1000</f>
        <v>9.8149999999999995</v>
      </c>
      <c r="E215" s="46">
        <v>8.9213430000000002</v>
      </c>
    </row>
    <row r="216" spans="2:5">
      <c r="B216" s="20">
        <f>B215</f>
        <v>2007</v>
      </c>
      <c r="C216">
        <f>C217</f>
        <v>9.9598500000000012</v>
      </c>
      <c r="D216">
        <f>D217</f>
        <v>10.615</v>
      </c>
      <c r="E216" s="46">
        <v>0</v>
      </c>
    </row>
    <row r="217" spans="2:5">
      <c r="B217" s="20">
        <v>2008</v>
      </c>
      <c r="C217">
        <v>9.9598500000000012</v>
      </c>
      <c r="D217">
        <f>G73/1000</f>
        <v>10.615</v>
      </c>
      <c r="E217" s="46">
        <v>9.9598499999999994</v>
      </c>
    </row>
    <row r="218" spans="2:5">
      <c r="B218" s="20">
        <f>B217</f>
        <v>2008</v>
      </c>
      <c r="C218">
        <f>C219</f>
        <v>11.853142</v>
      </c>
      <c r="D218">
        <f>D219</f>
        <v>12.103999999999999</v>
      </c>
      <c r="E218" s="46">
        <v>0</v>
      </c>
    </row>
    <row r="219" spans="2:5">
      <c r="B219" s="20">
        <v>2009</v>
      </c>
      <c r="C219">
        <v>11.853142</v>
      </c>
      <c r="D219">
        <f>G74/1000</f>
        <v>12.103999999999999</v>
      </c>
      <c r="E219" s="46">
        <v>11.853142</v>
      </c>
    </row>
    <row r="220" spans="2:5">
      <c r="B220" s="20">
        <f>B219</f>
        <v>2009</v>
      </c>
      <c r="C220">
        <f>C221</f>
        <v>13.762248</v>
      </c>
      <c r="D220">
        <f>D221</f>
        <v>14.294</v>
      </c>
      <c r="E220" s="46">
        <v>0</v>
      </c>
    </row>
    <row r="221" spans="2:5">
      <c r="B221" s="20">
        <v>2010</v>
      </c>
      <c r="C221">
        <v>13.762248</v>
      </c>
      <c r="D221">
        <f>G75/1000</f>
        <v>14.294</v>
      </c>
      <c r="E221" s="46">
        <v>13.762248</v>
      </c>
    </row>
    <row r="222" spans="2:5">
      <c r="B222" s="20">
        <f>B221</f>
        <v>2010</v>
      </c>
      <c r="C222">
        <f>C223</f>
        <v>15.119129999999998</v>
      </c>
      <c r="D222">
        <f>D223</f>
        <v>16.693999999999999</v>
      </c>
      <c r="E222" s="46">
        <v>0</v>
      </c>
    </row>
    <row r="223" spans="2:5">
      <c r="B223" s="45">
        <v>2011</v>
      </c>
      <c r="C223">
        <v>15.119129999999998</v>
      </c>
      <c r="D223">
        <f>G76/1000</f>
        <v>16.693999999999999</v>
      </c>
      <c r="E223" s="46">
        <v>15.119129999999998</v>
      </c>
    </row>
    <row r="224" spans="2:5">
      <c r="B224" s="20">
        <f>B223</f>
        <v>2011</v>
      </c>
      <c r="C224">
        <v>15.11913</v>
      </c>
      <c r="E224" s="46">
        <v>0</v>
      </c>
    </row>
  </sheetData>
  <pageMargins left="0.7" right="0.7" top="0.75" bottom="0.75" header="0.3" footer="0.3"/>
  <pageSetup orientation="portrait" r:id="rId1"/>
  <ignoredErrors>
    <ignoredError sqref="D8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J82"/>
  <sheetViews>
    <sheetView topLeftCell="B1" zoomScale="70" zoomScaleNormal="70" workbookViewId="0">
      <selection activeCell="D4" sqref="D4"/>
    </sheetView>
  </sheetViews>
  <sheetFormatPr defaultRowHeight="15"/>
  <cols>
    <col min="1" max="1" width="32.42578125" customWidth="1"/>
    <col min="2" max="2" width="32" style="34" customWidth="1"/>
    <col min="3" max="3" width="27.7109375" style="34" bestFit="1" customWidth="1"/>
    <col min="4" max="4" width="27.7109375" style="1" customWidth="1"/>
    <col min="5" max="5" width="23.28515625" style="34" customWidth="1"/>
    <col min="6" max="6" width="22.5703125" style="1" bestFit="1" customWidth="1"/>
    <col min="7" max="7" width="28.5703125" style="1" customWidth="1"/>
    <col min="8" max="8" width="36" customWidth="1"/>
    <col min="9" max="9" width="21.7109375" customWidth="1"/>
    <col min="10" max="10" width="26" customWidth="1"/>
  </cols>
  <sheetData>
    <row r="1" spans="1:10">
      <c r="A1" t="s">
        <v>0</v>
      </c>
    </row>
    <row r="2" spans="1:10">
      <c r="A2" t="s">
        <v>1</v>
      </c>
    </row>
    <row r="3" spans="1:10" ht="14.25" customHeight="1"/>
    <row r="4" spans="1:10" ht="30.75" customHeight="1">
      <c r="A4" t="s">
        <v>2</v>
      </c>
      <c r="B4" s="35" t="s">
        <v>3</v>
      </c>
      <c r="C4" s="34" t="s">
        <v>6</v>
      </c>
      <c r="D4" s="1" t="s">
        <v>10</v>
      </c>
      <c r="E4" s="35" t="s">
        <v>12</v>
      </c>
      <c r="F4" s="1" t="s">
        <v>9</v>
      </c>
      <c r="G4" s="39" t="s">
        <v>13</v>
      </c>
      <c r="H4" s="32" t="s">
        <v>14</v>
      </c>
      <c r="I4" s="32" t="s">
        <v>16</v>
      </c>
      <c r="J4" s="32" t="s">
        <v>15</v>
      </c>
    </row>
    <row r="5" spans="1:10">
      <c r="A5">
        <v>1940</v>
      </c>
      <c r="B5" s="34">
        <v>43.219000000000001</v>
      </c>
      <c r="C5" s="34">
        <v>49</v>
      </c>
      <c r="D5" s="37">
        <v>8.6999999999999994E-2</v>
      </c>
      <c r="E5" s="34">
        <f>C5/D5</f>
        <v>563.21839080459779</v>
      </c>
      <c r="F5" s="38">
        <v>96.8</v>
      </c>
      <c r="G5" s="36">
        <f t="shared" ref="G5:G13" si="0">F5/D5</f>
        <v>1112.6436781609195</v>
      </c>
      <c r="H5" s="40">
        <v>50.619834710743802</v>
      </c>
    </row>
    <row r="6" spans="1:10">
      <c r="A6">
        <v>1941</v>
      </c>
      <c r="B6" s="34">
        <v>49.494</v>
      </c>
      <c r="C6" s="34">
        <v>65</v>
      </c>
      <c r="D6" s="37">
        <v>9.0300000000000005E-2</v>
      </c>
      <c r="E6" s="34">
        <f t="shared" ref="E6:E69" si="1">C6/D6</f>
        <v>719.82281284606859</v>
      </c>
      <c r="F6" s="38">
        <v>114.1</v>
      </c>
      <c r="G6" s="36">
        <f t="shared" si="0"/>
        <v>1263.5658914728681</v>
      </c>
      <c r="H6" s="40">
        <v>56.96757230499562</v>
      </c>
      <c r="I6" s="34">
        <f>$E6-$E5</f>
        <v>156.6044220414708</v>
      </c>
      <c r="J6" s="34">
        <f>C6-C5</f>
        <v>16</v>
      </c>
    </row>
    <row r="7" spans="1:10">
      <c r="A7">
        <v>1942</v>
      </c>
      <c r="B7" s="34">
        <v>74.153999999999996</v>
      </c>
      <c r="C7" s="34">
        <v>125</v>
      </c>
      <c r="D7" s="37">
        <v>9.69E-2</v>
      </c>
      <c r="E7" s="34">
        <f t="shared" si="1"/>
        <v>1289.9896800825593</v>
      </c>
      <c r="F7" s="38">
        <v>144.30000000000001</v>
      </c>
      <c r="G7" s="36">
        <f t="shared" si="0"/>
        <v>1489.1640866873065</v>
      </c>
      <c r="H7" s="40">
        <v>86.625086625086624</v>
      </c>
      <c r="I7" s="34">
        <f>$E7-$E6</f>
        <v>570.1668672364907</v>
      </c>
      <c r="J7" s="34">
        <f>C7-C6</f>
        <v>60</v>
      </c>
    </row>
    <row r="8" spans="1:10">
      <c r="A8">
        <v>1943</v>
      </c>
      <c r="B8" s="34">
        <v>140.46899999999999</v>
      </c>
      <c r="C8" s="34">
        <v>210</v>
      </c>
      <c r="D8" s="37">
        <v>0.1036</v>
      </c>
      <c r="E8" s="34">
        <f t="shared" si="1"/>
        <v>2027.0270270270271</v>
      </c>
      <c r="F8" s="38">
        <v>180.3</v>
      </c>
      <c r="G8" s="36">
        <f t="shared" si="0"/>
        <v>1740.3474903474905</v>
      </c>
      <c r="H8" s="40">
        <v>116.47254575707153</v>
      </c>
      <c r="I8" s="34">
        <f t="shared" ref="I8:I71" si="2">$E8-$E7</f>
        <v>737.0373469444678</v>
      </c>
      <c r="J8" s="34">
        <f>C8-C7</f>
        <v>85</v>
      </c>
    </row>
    <row r="9" spans="1:10">
      <c r="A9">
        <v>1944</v>
      </c>
      <c r="B9" s="34">
        <v>208.077</v>
      </c>
      <c r="C9" s="34">
        <v>260</v>
      </c>
      <c r="D9" s="37">
        <v>0.1077</v>
      </c>
      <c r="E9" s="34">
        <f t="shared" si="1"/>
        <v>2414.113277623027</v>
      </c>
      <c r="F9" s="38">
        <v>209.2</v>
      </c>
      <c r="G9" s="36">
        <f t="shared" si="0"/>
        <v>1942.4326833797584</v>
      </c>
      <c r="H9" s="40">
        <v>124.282982791587</v>
      </c>
      <c r="I9" s="34">
        <f t="shared" si="2"/>
        <v>387.0862505959999</v>
      </c>
      <c r="J9" s="34">
        <f>C9-C8</f>
        <v>50</v>
      </c>
    </row>
    <row r="10" spans="1:10">
      <c r="A10">
        <v>1945</v>
      </c>
      <c r="B10" s="34">
        <v>268.67099999999999</v>
      </c>
      <c r="C10" s="34">
        <v>300</v>
      </c>
      <c r="D10" s="37">
        <v>0.1104</v>
      </c>
      <c r="E10" s="34">
        <f t="shared" si="1"/>
        <v>2717.391304347826</v>
      </c>
      <c r="F10" s="38">
        <v>221.4</v>
      </c>
      <c r="G10" s="36">
        <f t="shared" si="0"/>
        <v>2005.4347826086957</v>
      </c>
      <c r="H10" s="40">
        <v>135.50135501355015</v>
      </c>
      <c r="I10" s="34">
        <f t="shared" si="2"/>
        <v>303.27802672479902</v>
      </c>
      <c r="J10" s="34">
        <f t="shared" ref="J10:J73" si="3">C10-C9</f>
        <v>40</v>
      </c>
    </row>
    <row r="11" spans="1:10">
      <c r="A11">
        <v>1946</v>
      </c>
      <c r="B11" s="34">
        <v>268.93200000000002</v>
      </c>
      <c r="C11" s="34">
        <v>275</v>
      </c>
      <c r="D11" s="37">
        <v>0.1182</v>
      </c>
      <c r="E11" s="34">
        <f t="shared" si="1"/>
        <v>2326.565143824027</v>
      </c>
      <c r="F11" s="38">
        <v>222.6</v>
      </c>
      <c r="G11" s="36">
        <f t="shared" si="0"/>
        <v>1883.2487309644669</v>
      </c>
      <c r="H11" s="40">
        <v>123.53998203054807</v>
      </c>
      <c r="I11" s="34">
        <f t="shared" si="2"/>
        <v>-390.82616052379899</v>
      </c>
      <c r="J11" s="34">
        <f t="shared" si="3"/>
        <v>-25</v>
      </c>
    </row>
    <row r="12" spans="1:10">
      <c r="A12">
        <v>1947</v>
      </c>
      <c r="B12" s="34">
        <v>255.767</v>
      </c>
      <c r="C12" s="34">
        <v>275</v>
      </c>
      <c r="D12" s="37">
        <v>0.13039999999999999</v>
      </c>
      <c r="E12" s="34">
        <f t="shared" si="1"/>
        <v>2108.8957055214728</v>
      </c>
      <c r="F12" s="38">
        <v>233.2</v>
      </c>
      <c r="G12" s="36">
        <f t="shared" si="0"/>
        <v>1788.3435582822087</v>
      </c>
      <c r="H12" s="40">
        <v>117.9245283018868</v>
      </c>
      <c r="I12" s="34">
        <f t="shared" si="2"/>
        <v>-217.66943830255423</v>
      </c>
      <c r="J12" s="34">
        <f t="shared" si="3"/>
        <v>0</v>
      </c>
    </row>
    <row r="13" spans="1:10">
      <c r="A13">
        <v>1948</v>
      </c>
      <c r="B13" s="34">
        <v>250.381</v>
      </c>
      <c r="C13" s="34">
        <v>275</v>
      </c>
      <c r="D13" s="37">
        <v>0.14280000000000001</v>
      </c>
      <c r="E13" s="34">
        <f t="shared" si="1"/>
        <v>1925.7703081232492</v>
      </c>
      <c r="F13" s="38">
        <v>256.60000000000002</v>
      </c>
      <c r="G13" s="36">
        <f t="shared" si="0"/>
        <v>1796.9187675070029</v>
      </c>
      <c r="H13" s="40">
        <v>107.17069368667185</v>
      </c>
      <c r="I13" s="34">
        <f t="shared" si="2"/>
        <v>-183.12539739822364</v>
      </c>
      <c r="J13" s="34">
        <f t="shared" si="3"/>
        <v>0</v>
      </c>
    </row>
    <row r="14" spans="1:10">
      <c r="A14">
        <v>1949</v>
      </c>
      <c r="B14" s="34">
        <v>250.965</v>
      </c>
      <c r="C14" s="34">
        <v>275</v>
      </c>
      <c r="D14" s="37">
        <v>0.14760000000000001</v>
      </c>
      <c r="E14" s="34">
        <f t="shared" si="1"/>
        <v>1863.1436314363143</v>
      </c>
      <c r="F14" s="38">
        <v>271.3</v>
      </c>
      <c r="G14" s="36">
        <f t="shared" ref="G14:G76" si="4">F14/D14</f>
        <v>1838.0758807588074</v>
      </c>
      <c r="H14" s="40">
        <v>101.36380390711388</v>
      </c>
      <c r="I14" s="34">
        <f t="shared" si="2"/>
        <v>-62.626676686934843</v>
      </c>
      <c r="J14" s="34">
        <f t="shared" si="3"/>
        <v>0</v>
      </c>
    </row>
    <row r="15" spans="1:10">
      <c r="A15">
        <v>1950</v>
      </c>
      <c r="B15" s="34">
        <v>255.38200000000001</v>
      </c>
      <c r="C15" s="34">
        <v>275</v>
      </c>
      <c r="D15" s="37">
        <v>0.14530000000000001</v>
      </c>
      <c r="E15" s="34">
        <f t="shared" si="1"/>
        <v>1892.6359256710252</v>
      </c>
      <c r="F15" s="38">
        <v>273.10000000000002</v>
      </c>
      <c r="G15" s="36">
        <f t="shared" si="4"/>
        <v>1879.559532002753</v>
      </c>
      <c r="H15" s="40">
        <v>100.69571585499817</v>
      </c>
      <c r="I15" s="34">
        <f t="shared" si="2"/>
        <v>29.492294234710926</v>
      </c>
      <c r="J15" s="34">
        <f t="shared" si="3"/>
        <v>0</v>
      </c>
    </row>
    <row r="16" spans="1:10">
      <c r="A16">
        <v>1951</v>
      </c>
      <c r="B16" s="34">
        <v>253.28399999999999</v>
      </c>
      <c r="C16" s="34">
        <v>275</v>
      </c>
      <c r="D16" s="37">
        <v>0.15310000000000001</v>
      </c>
      <c r="E16" s="34">
        <f t="shared" si="1"/>
        <v>1796.2116263879816</v>
      </c>
      <c r="F16" s="38">
        <v>320.2</v>
      </c>
      <c r="G16" s="36">
        <f t="shared" si="4"/>
        <v>2091.4435009797517</v>
      </c>
      <c r="H16" s="40">
        <v>85.883822610868208</v>
      </c>
      <c r="I16" s="34">
        <f t="shared" si="2"/>
        <v>-96.424299283043638</v>
      </c>
      <c r="J16" s="34">
        <f t="shared" si="3"/>
        <v>0</v>
      </c>
    </row>
    <row r="17" spans="1:10">
      <c r="A17">
        <v>1952</v>
      </c>
      <c r="B17" s="34">
        <v>257.233</v>
      </c>
      <c r="C17" s="34">
        <v>275</v>
      </c>
      <c r="D17" s="37">
        <v>0.1593</v>
      </c>
      <c r="E17" s="34">
        <f t="shared" si="1"/>
        <v>1726.3025737602009</v>
      </c>
      <c r="F17" s="38">
        <v>348.7</v>
      </c>
      <c r="G17" s="36">
        <f t="shared" si="4"/>
        <v>2188.9516635279347</v>
      </c>
      <c r="H17" s="40">
        <v>78.864353312302839</v>
      </c>
      <c r="I17" s="34">
        <f t="shared" si="2"/>
        <v>-69.909052627780738</v>
      </c>
      <c r="J17" s="34">
        <f t="shared" si="3"/>
        <v>0</v>
      </c>
    </row>
    <row r="18" spans="1:10">
      <c r="A18">
        <v>1953</v>
      </c>
      <c r="B18" s="34">
        <v>264.22000000000003</v>
      </c>
      <c r="C18" s="34">
        <v>275</v>
      </c>
      <c r="D18" s="37">
        <v>0.16220000000000001</v>
      </c>
      <c r="E18" s="34">
        <f t="shared" si="1"/>
        <v>1695.4377311960541</v>
      </c>
      <c r="F18" s="38">
        <v>372.5</v>
      </c>
      <c r="G18" s="36">
        <f t="shared" si="4"/>
        <v>2296.5474722564732</v>
      </c>
      <c r="H18" s="40">
        <v>73.825503355704697</v>
      </c>
      <c r="I18" s="34">
        <f t="shared" si="2"/>
        <v>-30.864842564146784</v>
      </c>
      <c r="J18" s="34">
        <f t="shared" si="3"/>
        <v>0</v>
      </c>
    </row>
    <row r="19" spans="1:10">
      <c r="A19">
        <v>1954</v>
      </c>
      <c r="B19" s="34">
        <v>269.37900000000002</v>
      </c>
      <c r="C19" s="34">
        <v>281</v>
      </c>
      <c r="D19" s="37">
        <v>0.1641</v>
      </c>
      <c r="E19" s="34">
        <f t="shared" si="1"/>
        <v>1712.370505789153</v>
      </c>
      <c r="F19" s="38">
        <v>377</v>
      </c>
      <c r="G19" s="36">
        <f t="shared" si="4"/>
        <v>2297.3796465569776</v>
      </c>
      <c r="H19" s="40">
        <v>74.535809018567647</v>
      </c>
      <c r="I19" s="34">
        <f t="shared" si="2"/>
        <v>16.932774593098884</v>
      </c>
      <c r="J19" s="34">
        <f t="shared" si="3"/>
        <v>6</v>
      </c>
    </row>
    <row r="20" spans="1:10">
      <c r="A20">
        <v>1955</v>
      </c>
      <c r="B20" s="34">
        <v>272.34800000000001</v>
      </c>
      <c r="C20" s="34">
        <v>281</v>
      </c>
      <c r="D20" s="37">
        <v>0.16539999999999999</v>
      </c>
      <c r="E20" s="34">
        <f t="shared" si="1"/>
        <v>1698.9117291414752</v>
      </c>
      <c r="F20" s="38">
        <v>395.9</v>
      </c>
      <c r="G20" s="36">
        <f t="shared" si="4"/>
        <v>2393.5912938331317</v>
      </c>
      <c r="H20" s="40">
        <v>70.977519575650419</v>
      </c>
      <c r="I20" s="34">
        <f t="shared" si="2"/>
        <v>-13.458776647677723</v>
      </c>
      <c r="J20" s="34">
        <f t="shared" si="3"/>
        <v>0</v>
      </c>
    </row>
    <row r="21" spans="1:10">
      <c r="A21">
        <v>1956</v>
      </c>
      <c r="B21" s="34">
        <v>270.61900000000003</v>
      </c>
      <c r="C21" s="34">
        <v>278</v>
      </c>
      <c r="D21" s="37">
        <v>0.16969999999999999</v>
      </c>
      <c r="E21" s="34">
        <f t="shared" si="1"/>
        <v>1638.1850324101356</v>
      </c>
      <c r="F21" s="38">
        <v>427</v>
      </c>
      <c r="G21" s="36">
        <f t="shared" si="4"/>
        <v>2516.2050677666471</v>
      </c>
      <c r="H21" s="40">
        <v>65.105386416861819</v>
      </c>
      <c r="I21" s="34">
        <f t="shared" si="2"/>
        <v>-60.726696731339644</v>
      </c>
      <c r="J21" s="34">
        <f t="shared" si="3"/>
        <v>-3</v>
      </c>
    </row>
    <row r="22" spans="1:10">
      <c r="A22">
        <v>1957</v>
      </c>
      <c r="B22" s="34">
        <v>269.12</v>
      </c>
      <c r="C22" s="34">
        <v>275</v>
      </c>
      <c r="D22" s="37">
        <v>0.17599999999999999</v>
      </c>
      <c r="E22" s="34">
        <f t="shared" si="1"/>
        <v>1562.5</v>
      </c>
      <c r="F22" s="38">
        <v>450.9</v>
      </c>
      <c r="G22" s="36">
        <f t="shared" si="4"/>
        <v>2561.931818181818</v>
      </c>
      <c r="H22" s="40">
        <v>60.989132845420272</v>
      </c>
      <c r="I22" s="34">
        <f t="shared" si="2"/>
        <v>-75.685032410135591</v>
      </c>
      <c r="J22" s="34">
        <f t="shared" si="3"/>
        <v>-3</v>
      </c>
    </row>
    <row r="23" spans="1:10">
      <c r="A23">
        <v>1958</v>
      </c>
      <c r="B23" s="34">
        <v>275.39499999999998</v>
      </c>
      <c r="C23" s="34">
        <v>288</v>
      </c>
      <c r="D23" s="37">
        <v>0.18129999999999999</v>
      </c>
      <c r="E23" s="34">
        <f t="shared" si="1"/>
        <v>1588.5273028130173</v>
      </c>
      <c r="F23" s="38">
        <v>460</v>
      </c>
      <c r="G23" s="36">
        <f t="shared" si="4"/>
        <v>2537.2311086596801</v>
      </c>
      <c r="H23" s="40">
        <v>62.608695652173921</v>
      </c>
      <c r="I23" s="34">
        <f t="shared" si="2"/>
        <v>26.027302813017286</v>
      </c>
      <c r="J23" s="34">
        <f t="shared" si="3"/>
        <v>13</v>
      </c>
    </row>
    <row r="24" spans="1:10">
      <c r="A24">
        <v>1959</v>
      </c>
      <c r="B24" s="34">
        <v>282.41899999999998</v>
      </c>
      <c r="C24" s="34">
        <v>295</v>
      </c>
      <c r="D24" s="37">
        <v>0.184</v>
      </c>
      <c r="E24" s="34">
        <f t="shared" si="1"/>
        <v>1603.2608695652175</v>
      </c>
      <c r="F24" s="38">
        <v>490.2</v>
      </c>
      <c r="G24" s="36">
        <f t="shared" si="4"/>
        <v>2664.1304347826085</v>
      </c>
      <c r="H24" s="40">
        <v>60.179518563851488</v>
      </c>
      <c r="I24" s="34">
        <f t="shared" si="2"/>
        <v>14.733566752200204</v>
      </c>
      <c r="J24" s="34">
        <f t="shared" si="3"/>
        <v>7</v>
      </c>
    </row>
    <row r="25" spans="1:10">
      <c r="A25">
        <v>1960</v>
      </c>
      <c r="B25" s="34">
        <v>283.827</v>
      </c>
      <c r="C25" s="34">
        <v>293</v>
      </c>
      <c r="D25" s="37">
        <v>0.18629999999999999</v>
      </c>
      <c r="E25" s="34">
        <f t="shared" si="1"/>
        <v>1572.7321524422973</v>
      </c>
      <c r="F25" s="38">
        <v>518.9</v>
      </c>
      <c r="G25" s="36">
        <f t="shared" si="4"/>
        <v>2785.2925389157272</v>
      </c>
      <c r="H25" s="40">
        <v>56.465600308344577</v>
      </c>
      <c r="I25" s="34">
        <f t="shared" si="2"/>
        <v>-30.52871712292017</v>
      </c>
      <c r="J25" s="34">
        <f t="shared" si="3"/>
        <v>-2</v>
      </c>
    </row>
    <row r="26" spans="1:10">
      <c r="A26">
        <v>1961</v>
      </c>
      <c r="B26" s="34">
        <v>286.30799999999999</v>
      </c>
      <c r="C26" s="34">
        <v>298</v>
      </c>
      <c r="D26" s="37">
        <v>0.18890000000000001</v>
      </c>
      <c r="E26" s="34">
        <f t="shared" si="1"/>
        <v>1577.5542615140284</v>
      </c>
      <c r="F26" s="38">
        <v>529.9</v>
      </c>
      <c r="G26" s="36">
        <f t="shared" si="4"/>
        <v>2805.1879301217573</v>
      </c>
      <c r="H26" s="40">
        <v>56.237025853934711</v>
      </c>
      <c r="I26" s="34">
        <f t="shared" si="2"/>
        <v>4.8221090717311199</v>
      </c>
      <c r="J26" s="34">
        <f t="shared" si="3"/>
        <v>5</v>
      </c>
    </row>
    <row r="27" spans="1:10">
      <c r="A27">
        <v>1962</v>
      </c>
      <c r="B27" s="34">
        <v>295.37400000000002</v>
      </c>
      <c r="C27" s="34">
        <v>300</v>
      </c>
      <c r="D27" s="37">
        <v>0.191</v>
      </c>
      <c r="E27" s="34">
        <f t="shared" si="1"/>
        <v>1570.6806282722514</v>
      </c>
      <c r="F27" s="38">
        <v>567.79999999999995</v>
      </c>
      <c r="G27" s="36">
        <f t="shared" si="4"/>
        <v>2972.7748691099473</v>
      </c>
      <c r="H27" s="40">
        <v>52.835505459668894</v>
      </c>
      <c r="I27" s="34">
        <f t="shared" si="2"/>
        <v>-6.8736332417770427</v>
      </c>
      <c r="J27" s="34">
        <f t="shared" si="3"/>
        <v>2</v>
      </c>
    </row>
    <row r="28" spans="1:10">
      <c r="A28">
        <v>1963</v>
      </c>
      <c r="B28" s="34">
        <v>302.923</v>
      </c>
      <c r="C28" s="34">
        <v>309</v>
      </c>
      <c r="D28" s="37">
        <v>0.19339999999999999</v>
      </c>
      <c r="E28" s="34">
        <f t="shared" si="1"/>
        <v>1597.7249224405377</v>
      </c>
      <c r="F28" s="38">
        <v>599.20000000000005</v>
      </c>
      <c r="G28" s="36">
        <f t="shared" si="4"/>
        <v>3098.2419855222342</v>
      </c>
      <c r="H28" s="40">
        <v>51.568758344459276</v>
      </c>
      <c r="I28" s="34">
        <f t="shared" si="2"/>
        <v>27.044294168286342</v>
      </c>
      <c r="J28" s="34">
        <f t="shared" si="3"/>
        <v>9</v>
      </c>
    </row>
    <row r="29" spans="1:10">
      <c r="A29">
        <v>1964</v>
      </c>
      <c r="B29" s="34">
        <v>308.58300000000003</v>
      </c>
      <c r="C29" s="34">
        <v>324</v>
      </c>
      <c r="D29" s="37">
        <v>0.19570000000000001</v>
      </c>
      <c r="E29" s="34">
        <f t="shared" si="1"/>
        <v>1655.5952989269288</v>
      </c>
      <c r="F29" s="38">
        <v>641.5</v>
      </c>
      <c r="G29" s="36">
        <f t="shared" si="4"/>
        <v>3277.9764946346445</v>
      </c>
      <c r="H29" s="40">
        <v>50.506625097427907</v>
      </c>
      <c r="I29" s="34">
        <f t="shared" si="2"/>
        <v>57.870376486391024</v>
      </c>
      <c r="J29" s="34">
        <f t="shared" si="3"/>
        <v>15</v>
      </c>
    </row>
    <row r="30" spans="1:10">
      <c r="A30">
        <v>1965</v>
      </c>
      <c r="B30" s="34">
        <v>314.12599999999998</v>
      </c>
      <c r="C30" s="34">
        <v>328</v>
      </c>
      <c r="D30" s="37">
        <v>0.19919999999999999</v>
      </c>
      <c r="E30" s="34">
        <f t="shared" si="1"/>
        <v>1646.5863453815261</v>
      </c>
      <c r="F30" s="38">
        <v>687.5</v>
      </c>
      <c r="G30" s="36">
        <f t="shared" si="4"/>
        <v>3451.3052208835343</v>
      </c>
      <c r="H30" s="40">
        <v>47.709090909090904</v>
      </c>
      <c r="I30" s="34">
        <f t="shared" si="2"/>
        <v>-9.0089535454026191</v>
      </c>
      <c r="J30" s="34">
        <f t="shared" si="3"/>
        <v>4</v>
      </c>
    </row>
    <row r="31" spans="1:10">
      <c r="A31">
        <v>1966</v>
      </c>
      <c r="B31" s="34">
        <v>316.29300000000001</v>
      </c>
      <c r="C31" s="34">
        <v>330</v>
      </c>
      <c r="D31" s="37">
        <v>0.2034</v>
      </c>
      <c r="E31" s="34">
        <f t="shared" si="1"/>
        <v>1622.4188790560472</v>
      </c>
      <c r="F31" s="38">
        <v>755.8</v>
      </c>
      <c r="G31" s="36">
        <f t="shared" si="4"/>
        <v>3715.8308751229101</v>
      </c>
      <c r="H31" s="40">
        <v>43.66234453559143</v>
      </c>
      <c r="I31" s="34">
        <f t="shared" si="2"/>
        <v>-24.167466325478927</v>
      </c>
      <c r="J31" s="34">
        <f t="shared" si="3"/>
        <v>2</v>
      </c>
    </row>
    <row r="32" spans="1:10">
      <c r="A32">
        <v>1967</v>
      </c>
      <c r="B32" s="34">
        <v>323.14299999999997</v>
      </c>
      <c r="C32" s="34">
        <v>358</v>
      </c>
      <c r="D32" s="37">
        <v>0.2099</v>
      </c>
      <c r="E32" s="34">
        <f t="shared" si="1"/>
        <v>1705.5740828966175</v>
      </c>
      <c r="F32" s="38">
        <v>810</v>
      </c>
      <c r="G32" s="36">
        <f t="shared" si="4"/>
        <v>3858.9804668889947</v>
      </c>
      <c r="H32" s="40">
        <v>44.197530864197532</v>
      </c>
      <c r="I32" s="34">
        <f t="shared" si="2"/>
        <v>83.155203840570266</v>
      </c>
      <c r="J32" s="34">
        <f t="shared" si="3"/>
        <v>28</v>
      </c>
    </row>
    <row r="33" spans="1:10">
      <c r="A33">
        <v>1968</v>
      </c>
      <c r="B33" s="34">
        <v>348.53399999999999</v>
      </c>
      <c r="C33" s="34">
        <v>365</v>
      </c>
      <c r="D33" s="37">
        <v>0.21729999999999999</v>
      </c>
      <c r="E33" s="34">
        <f t="shared" si="1"/>
        <v>1679.705476300046</v>
      </c>
      <c r="F33" s="38">
        <v>868.4</v>
      </c>
      <c r="G33" s="36">
        <f t="shared" si="4"/>
        <v>3996.3184537505754</v>
      </c>
      <c r="H33" s="40">
        <v>42.031321971441734</v>
      </c>
      <c r="I33" s="34">
        <f t="shared" si="2"/>
        <v>-25.868606596571453</v>
      </c>
      <c r="J33" s="34">
        <f t="shared" si="3"/>
        <v>7</v>
      </c>
    </row>
    <row r="34" spans="1:10">
      <c r="A34">
        <v>1969</v>
      </c>
      <c r="B34" s="34">
        <v>356.10700000000003</v>
      </c>
      <c r="C34" s="34">
        <v>377</v>
      </c>
      <c r="D34" s="37">
        <v>0.2273</v>
      </c>
      <c r="E34" s="34">
        <f t="shared" si="1"/>
        <v>1658.6009678838539</v>
      </c>
      <c r="F34" s="38">
        <v>948.1</v>
      </c>
      <c r="G34" s="36">
        <f t="shared" si="4"/>
        <v>4171.1394632644087</v>
      </c>
      <c r="H34" s="40">
        <v>39.76373800232043</v>
      </c>
      <c r="I34" s="34">
        <f t="shared" si="2"/>
        <v>-21.104508416192175</v>
      </c>
      <c r="J34" s="34">
        <f t="shared" si="3"/>
        <v>12</v>
      </c>
    </row>
    <row r="35" spans="1:10">
      <c r="A35">
        <v>1970</v>
      </c>
      <c r="B35" s="34">
        <v>372.6</v>
      </c>
      <c r="C35" s="34">
        <v>395</v>
      </c>
      <c r="D35" s="37">
        <v>0.23949999999999999</v>
      </c>
      <c r="E35" s="34">
        <f t="shared" si="1"/>
        <v>1649.2693110647183</v>
      </c>
      <c r="F35" s="38">
        <v>1012.7</v>
      </c>
      <c r="G35" s="36">
        <f t="shared" si="4"/>
        <v>4228.3924843423802</v>
      </c>
      <c r="H35" s="40">
        <v>39.004641058556331</v>
      </c>
      <c r="I35" s="34">
        <f t="shared" si="2"/>
        <v>-9.33165681913556</v>
      </c>
      <c r="J35" s="34">
        <f t="shared" si="3"/>
        <v>18</v>
      </c>
    </row>
    <row r="36" spans="1:10">
      <c r="A36">
        <v>1971</v>
      </c>
      <c r="B36" s="34">
        <v>398.65</v>
      </c>
      <c r="C36" s="34">
        <v>430</v>
      </c>
      <c r="D36" s="37">
        <v>0.2515</v>
      </c>
      <c r="E36" s="34">
        <f t="shared" si="1"/>
        <v>1709.741550695825</v>
      </c>
      <c r="F36" s="38">
        <v>1080</v>
      </c>
      <c r="G36" s="36">
        <f t="shared" si="4"/>
        <v>4294.2345924453284</v>
      </c>
      <c r="H36" s="40">
        <v>39.814814814814817</v>
      </c>
      <c r="I36" s="34">
        <f t="shared" si="2"/>
        <v>60.472239631106731</v>
      </c>
      <c r="J36" s="34">
        <f t="shared" si="3"/>
        <v>35</v>
      </c>
    </row>
    <row r="37" spans="1:10">
      <c r="A37">
        <v>1972</v>
      </c>
      <c r="B37" s="34">
        <v>427.75099999999998</v>
      </c>
      <c r="C37" s="34">
        <v>450</v>
      </c>
      <c r="D37" s="37">
        <v>0.26340000000000002</v>
      </c>
      <c r="E37" s="34">
        <f t="shared" si="1"/>
        <v>1708.4282460136674</v>
      </c>
      <c r="F37" s="38">
        <v>1176.5</v>
      </c>
      <c r="G37" s="36">
        <f t="shared" si="4"/>
        <v>4466.5907365223993</v>
      </c>
      <c r="H37" s="40">
        <v>38.249043773905647</v>
      </c>
      <c r="I37" s="34">
        <f t="shared" si="2"/>
        <v>-1.3133046821576499</v>
      </c>
      <c r="J37" s="34">
        <f t="shared" si="3"/>
        <v>20</v>
      </c>
    </row>
    <row r="38" spans="1:10">
      <c r="A38">
        <v>1973</v>
      </c>
      <c r="B38" s="34">
        <v>458.26400000000001</v>
      </c>
      <c r="C38" s="34">
        <v>465</v>
      </c>
      <c r="D38" s="37">
        <v>0.27489999999999998</v>
      </c>
      <c r="E38" s="34">
        <f t="shared" si="1"/>
        <v>1691.5241906147692</v>
      </c>
      <c r="F38" s="38">
        <v>1310.5999999999999</v>
      </c>
      <c r="G38" s="36">
        <f t="shared" si="4"/>
        <v>4767.5518370316477</v>
      </c>
      <c r="H38" s="40">
        <v>35.479932855180834</v>
      </c>
      <c r="I38" s="34">
        <f t="shared" si="2"/>
        <v>-16.904055398898208</v>
      </c>
      <c r="J38" s="34">
        <f t="shared" si="3"/>
        <v>15</v>
      </c>
    </row>
    <row r="39" spans="1:10">
      <c r="A39">
        <v>1974</v>
      </c>
      <c r="B39" s="34">
        <v>475.18099999999998</v>
      </c>
      <c r="C39" s="34">
        <v>495</v>
      </c>
      <c r="D39" s="37">
        <v>0.29459999999999997</v>
      </c>
      <c r="E39" s="34">
        <f t="shared" si="1"/>
        <v>1680.2443991853363</v>
      </c>
      <c r="F39" s="38">
        <v>1438.5</v>
      </c>
      <c r="G39" s="36">
        <f t="shared" si="4"/>
        <v>4882.8920570264772</v>
      </c>
      <c r="H39" s="40">
        <v>34.410844629822734</v>
      </c>
      <c r="I39" s="34">
        <f t="shared" si="2"/>
        <v>-11.279791429432862</v>
      </c>
      <c r="J39" s="34">
        <f t="shared" si="3"/>
        <v>30</v>
      </c>
    </row>
    <row r="40" spans="1:10">
      <c r="A40">
        <v>1975</v>
      </c>
      <c r="B40" s="34">
        <v>534.20699999999999</v>
      </c>
      <c r="C40" s="34">
        <v>577</v>
      </c>
      <c r="D40" s="37">
        <v>0.32550000000000001</v>
      </c>
      <c r="E40" s="34">
        <f t="shared" si="1"/>
        <v>1772.6574500768049</v>
      </c>
      <c r="F40" s="38">
        <v>1560.2</v>
      </c>
      <c r="G40" s="36">
        <f t="shared" si="4"/>
        <v>4793.2411674347159</v>
      </c>
      <c r="H40" s="40">
        <v>36.982438148955261</v>
      </c>
      <c r="I40" s="34">
        <f t="shared" si="2"/>
        <v>92.413050891468629</v>
      </c>
      <c r="J40" s="34">
        <f t="shared" si="3"/>
        <v>82</v>
      </c>
    </row>
    <row r="41" spans="1:10">
      <c r="A41">
        <v>1976</v>
      </c>
      <c r="B41" s="34">
        <v>621.55600000000004</v>
      </c>
      <c r="C41" s="34">
        <v>636</v>
      </c>
      <c r="D41" s="37">
        <v>0.34889999999999999</v>
      </c>
      <c r="E41" s="34">
        <f t="shared" si="1"/>
        <v>1822.8718830610492</v>
      </c>
      <c r="F41" s="38">
        <v>1738.1</v>
      </c>
      <c r="G41" s="36">
        <f t="shared" si="4"/>
        <v>4981.6566351390084</v>
      </c>
      <c r="H41" s="40">
        <v>36.59168057073817</v>
      </c>
      <c r="I41" s="34">
        <f t="shared" si="2"/>
        <v>50.21443298424424</v>
      </c>
      <c r="J41" s="34">
        <f t="shared" si="3"/>
        <v>59</v>
      </c>
    </row>
    <row r="42" spans="1:10">
      <c r="A42">
        <v>1977</v>
      </c>
      <c r="B42" s="34">
        <v>699.96299999999997</v>
      </c>
      <c r="C42" s="34">
        <v>700</v>
      </c>
      <c r="D42" s="37">
        <v>0.375</v>
      </c>
      <c r="E42" s="34">
        <f t="shared" si="1"/>
        <v>1866.6666666666667</v>
      </c>
      <c r="F42" s="38">
        <v>1973.5</v>
      </c>
      <c r="G42" s="36">
        <f t="shared" si="4"/>
        <v>5262.666666666667</v>
      </c>
      <c r="H42" s="40">
        <v>35.469977197871799</v>
      </c>
      <c r="I42" s="34">
        <f t="shared" si="2"/>
        <v>43.794783605617567</v>
      </c>
      <c r="J42" s="34">
        <f t="shared" si="3"/>
        <v>64</v>
      </c>
    </row>
    <row r="43" spans="1:10">
      <c r="A43">
        <v>1978</v>
      </c>
      <c r="B43" s="34">
        <v>772.69100000000003</v>
      </c>
      <c r="C43" s="34">
        <v>798</v>
      </c>
      <c r="D43" s="37">
        <v>0.40029999999999999</v>
      </c>
      <c r="E43" s="34">
        <f t="shared" si="1"/>
        <v>1993.5048713464903</v>
      </c>
      <c r="F43" s="38">
        <v>2217.5</v>
      </c>
      <c r="G43" s="36">
        <f t="shared" si="4"/>
        <v>5539.5953035223583</v>
      </c>
      <c r="H43" s="40">
        <v>35.986471251409249</v>
      </c>
      <c r="I43" s="34">
        <f t="shared" si="2"/>
        <v>126.83820467982355</v>
      </c>
      <c r="J43" s="34">
        <f t="shared" si="3"/>
        <v>98</v>
      </c>
    </row>
    <row r="44" spans="1:10">
      <c r="A44">
        <v>1979</v>
      </c>
      <c r="B44" s="34">
        <v>827.61500000000001</v>
      </c>
      <c r="C44" s="34">
        <v>830</v>
      </c>
      <c r="D44" s="37">
        <v>0.4325</v>
      </c>
      <c r="E44" s="34">
        <f t="shared" si="1"/>
        <v>1919.0751445086705</v>
      </c>
      <c r="F44" s="38">
        <v>2501.4</v>
      </c>
      <c r="G44" s="36">
        <f t="shared" si="4"/>
        <v>5783.5838150289019</v>
      </c>
      <c r="H44" s="40">
        <v>33.18141840569281</v>
      </c>
      <c r="I44" s="34">
        <f t="shared" si="2"/>
        <v>-74.429726837819771</v>
      </c>
      <c r="J44" s="34">
        <f t="shared" si="3"/>
        <v>32</v>
      </c>
    </row>
    <row r="45" spans="1:10">
      <c r="A45">
        <v>1980</v>
      </c>
      <c r="B45" s="34">
        <v>908.72299999999996</v>
      </c>
      <c r="C45" s="34">
        <v>925</v>
      </c>
      <c r="D45" s="37">
        <v>0.47070000000000001</v>
      </c>
      <c r="E45" s="34">
        <f t="shared" si="1"/>
        <v>1965.158274909709</v>
      </c>
      <c r="F45" s="38">
        <v>2724.2</v>
      </c>
      <c r="G45" s="36">
        <f t="shared" si="4"/>
        <v>5787.5504567665175</v>
      </c>
      <c r="H45" s="40">
        <v>33.954922546068573</v>
      </c>
      <c r="I45" s="34">
        <f t="shared" si="2"/>
        <v>46.083130401038488</v>
      </c>
      <c r="J45" s="34">
        <f t="shared" si="3"/>
        <v>95</v>
      </c>
    </row>
    <row r="46" spans="1:10">
      <c r="A46">
        <v>1981</v>
      </c>
      <c r="B46" s="34">
        <v>998.81799999999998</v>
      </c>
      <c r="C46" s="34">
        <v>1079.8</v>
      </c>
      <c r="D46" s="37">
        <v>0.5171</v>
      </c>
      <c r="E46" s="34">
        <f t="shared" si="1"/>
        <v>2088.184103654999</v>
      </c>
      <c r="F46" s="38">
        <v>3057</v>
      </c>
      <c r="G46" s="36">
        <f t="shared" si="4"/>
        <v>5911.8158963450005</v>
      </c>
      <c r="H46" s="40">
        <v>35.322211318285902</v>
      </c>
      <c r="I46" s="34">
        <f t="shared" si="2"/>
        <v>123.02582874529003</v>
      </c>
      <c r="J46" s="34">
        <f t="shared" si="3"/>
        <v>154.79999999999995</v>
      </c>
    </row>
    <row r="47" spans="1:10">
      <c r="A47">
        <v>1982</v>
      </c>
      <c r="B47" s="34">
        <v>1142.913</v>
      </c>
      <c r="C47" s="34">
        <v>1290.2</v>
      </c>
      <c r="D47" s="37">
        <v>0.55249999999999999</v>
      </c>
      <c r="E47" s="34">
        <f t="shared" si="1"/>
        <v>2335.2036199095023</v>
      </c>
      <c r="F47" s="38">
        <v>3223.7</v>
      </c>
      <c r="G47" s="36">
        <f t="shared" si="4"/>
        <v>5834.7511312217193</v>
      </c>
      <c r="H47" s="40">
        <v>40.022334584483673</v>
      </c>
      <c r="I47" s="34">
        <f t="shared" si="2"/>
        <v>247.01951625450329</v>
      </c>
      <c r="J47" s="34">
        <f t="shared" si="3"/>
        <v>210.40000000000009</v>
      </c>
    </row>
    <row r="48" spans="1:10">
      <c r="A48">
        <v>1983</v>
      </c>
      <c r="B48" s="34">
        <v>1377.953</v>
      </c>
      <c r="C48" s="34">
        <v>1389</v>
      </c>
      <c r="D48" s="37">
        <v>0.57679999999999998</v>
      </c>
      <c r="E48" s="34">
        <f t="shared" si="1"/>
        <v>2408.1137309292649</v>
      </c>
      <c r="F48" s="38">
        <v>3440.7</v>
      </c>
      <c r="G48" s="36">
        <f t="shared" si="4"/>
        <v>5965.1525658807213</v>
      </c>
      <c r="H48" s="40">
        <v>40.369692213793705</v>
      </c>
      <c r="I48" s="34">
        <f t="shared" si="2"/>
        <v>72.910111019762553</v>
      </c>
      <c r="J48" s="34">
        <f t="shared" si="3"/>
        <v>98.799999999999955</v>
      </c>
    </row>
    <row r="49" spans="1:10">
      <c r="A49">
        <v>1984</v>
      </c>
      <c r="B49" s="34">
        <v>1572.9749999999999</v>
      </c>
      <c r="C49" s="34">
        <v>1823.8</v>
      </c>
      <c r="D49" s="37">
        <v>0.59809999999999997</v>
      </c>
      <c r="E49" s="34">
        <f t="shared" si="1"/>
        <v>3049.3228557097477</v>
      </c>
      <c r="F49" s="38">
        <v>3844.4</v>
      </c>
      <c r="G49" s="36">
        <f t="shared" si="4"/>
        <v>6427.6876776458794</v>
      </c>
      <c r="H49" s="40">
        <v>47.440432837373841</v>
      </c>
      <c r="I49" s="34">
        <f t="shared" si="2"/>
        <v>641.20912478048285</v>
      </c>
      <c r="J49" s="34">
        <f t="shared" si="3"/>
        <v>434.79999999999995</v>
      </c>
    </row>
    <row r="50" spans="1:10">
      <c r="A50">
        <v>1985</v>
      </c>
      <c r="B50" s="34">
        <v>1823.7750000000001</v>
      </c>
      <c r="C50" s="34">
        <v>1823.8</v>
      </c>
      <c r="D50" s="37">
        <v>0.61750000000000005</v>
      </c>
      <c r="E50" s="34">
        <f t="shared" si="1"/>
        <v>2953.5222672064774</v>
      </c>
      <c r="F50" s="38">
        <v>4146.3</v>
      </c>
      <c r="G50" s="36">
        <f t="shared" si="4"/>
        <v>6714.6558704453437</v>
      </c>
      <c r="H50" s="40">
        <v>43.986204567928027</v>
      </c>
      <c r="I50" s="34">
        <f t="shared" si="2"/>
        <v>-95.800588503270319</v>
      </c>
      <c r="J50" s="34">
        <f t="shared" si="3"/>
        <v>0</v>
      </c>
    </row>
    <row r="51" spans="1:10">
      <c r="A51">
        <v>1986</v>
      </c>
      <c r="B51" s="34">
        <v>2110.9749999999999</v>
      </c>
      <c r="C51" s="34">
        <v>2300</v>
      </c>
      <c r="D51" s="37">
        <v>0.63180000000000003</v>
      </c>
      <c r="E51" s="34">
        <f t="shared" si="1"/>
        <v>3640.3925292814179</v>
      </c>
      <c r="F51" s="38">
        <v>4403.8999999999996</v>
      </c>
      <c r="G51" s="36">
        <f t="shared" si="4"/>
        <v>6970.4020259575809</v>
      </c>
      <c r="H51" s="40">
        <v>52.226435659301984</v>
      </c>
      <c r="I51" s="34">
        <f t="shared" si="2"/>
        <v>686.87026207494046</v>
      </c>
      <c r="J51" s="34">
        <f t="shared" si="3"/>
        <v>476.20000000000005</v>
      </c>
    </row>
    <row r="52" spans="1:10">
      <c r="A52">
        <v>1987</v>
      </c>
      <c r="B52" s="34">
        <v>2336.0140000000001</v>
      </c>
      <c r="C52" s="34">
        <v>2800</v>
      </c>
      <c r="D52" s="37">
        <v>0.64859999999999995</v>
      </c>
      <c r="E52" s="34">
        <f t="shared" si="1"/>
        <v>4316.9904409497385</v>
      </c>
      <c r="F52" s="38">
        <v>4651.3999999999996</v>
      </c>
      <c r="G52" s="36">
        <f t="shared" si="4"/>
        <v>7171.4461917977178</v>
      </c>
      <c r="H52" s="40">
        <v>60.19692995657222</v>
      </c>
      <c r="I52" s="34">
        <f t="shared" si="2"/>
        <v>676.59791166832065</v>
      </c>
      <c r="J52" s="34">
        <f t="shared" si="3"/>
        <v>500</v>
      </c>
    </row>
    <row r="53" spans="1:10">
      <c r="A53">
        <v>1988</v>
      </c>
      <c r="B53" s="34">
        <v>2586.8690000000001</v>
      </c>
      <c r="C53" s="34">
        <v>2800</v>
      </c>
      <c r="D53" s="37">
        <v>0.6694</v>
      </c>
      <c r="E53" s="34">
        <f t="shared" si="1"/>
        <v>4182.8503137137732</v>
      </c>
      <c r="F53" s="38">
        <v>5008.5</v>
      </c>
      <c r="G53" s="36">
        <f t="shared" si="4"/>
        <v>7482.0734986555126</v>
      </c>
      <c r="H53" s="40">
        <v>55.90496156533893</v>
      </c>
      <c r="I53" s="34">
        <f t="shared" si="2"/>
        <v>-134.14012723596534</v>
      </c>
      <c r="J53" s="34">
        <f t="shared" si="3"/>
        <v>0</v>
      </c>
    </row>
    <row r="54" spans="1:10">
      <c r="A54">
        <v>1989</v>
      </c>
      <c r="B54" s="34">
        <v>2829.77</v>
      </c>
      <c r="C54" s="34">
        <v>2870</v>
      </c>
      <c r="D54" s="37">
        <v>0.69540000000000002</v>
      </c>
      <c r="E54" s="34">
        <f t="shared" si="1"/>
        <v>4127.1210813920043</v>
      </c>
      <c r="F54" s="38">
        <v>5399.5</v>
      </c>
      <c r="G54" s="36">
        <f t="shared" si="4"/>
        <v>7764.5959160195571</v>
      </c>
      <c r="H54" s="40">
        <v>53.153069728678581</v>
      </c>
      <c r="I54" s="34">
        <f t="shared" si="2"/>
        <v>-55.729232321768905</v>
      </c>
      <c r="J54" s="34">
        <f t="shared" si="3"/>
        <v>70</v>
      </c>
    </row>
    <row r="55" spans="1:10">
      <c r="A55">
        <v>1990</v>
      </c>
      <c r="B55" s="34">
        <v>3161.223</v>
      </c>
      <c r="C55" s="34">
        <v>3195</v>
      </c>
      <c r="D55" s="37">
        <v>0.72099999999999997</v>
      </c>
      <c r="E55" s="34">
        <f t="shared" si="1"/>
        <v>4431.3453536754505</v>
      </c>
      <c r="F55" s="38">
        <v>5734.5</v>
      </c>
      <c r="G55" s="36">
        <f t="shared" si="4"/>
        <v>7953.5367545076288</v>
      </c>
      <c r="H55" s="40">
        <v>55.715406748626727</v>
      </c>
      <c r="I55" s="34">
        <f t="shared" si="2"/>
        <v>304.22427228344623</v>
      </c>
      <c r="J55" s="34">
        <f t="shared" si="3"/>
        <v>325</v>
      </c>
    </row>
    <row r="56" spans="1:10">
      <c r="A56">
        <v>1991</v>
      </c>
      <c r="B56" s="34">
        <v>3569.3</v>
      </c>
      <c r="C56" s="34">
        <v>4145</v>
      </c>
      <c r="D56" s="37">
        <v>0.74829999999999997</v>
      </c>
      <c r="E56" s="34">
        <f t="shared" si="1"/>
        <v>5539.2222370706941</v>
      </c>
      <c r="F56" s="38">
        <v>5930.5</v>
      </c>
      <c r="G56" s="36">
        <f t="shared" si="4"/>
        <v>7925.2973406387819</v>
      </c>
      <c r="H56" s="40">
        <v>69.89292639743698</v>
      </c>
      <c r="I56" s="34">
        <f t="shared" si="2"/>
        <v>1107.8768833952436</v>
      </c>
      <c r="J56" s="34">
        <f t="shared" si="3"/>
        <v>950</v>
      </c>
    </row>
    <row r="57" spans="1:10">
      <c r="A57">
        <v>1992</v>
      </c>
      <c r="B57" s="34">
        <v>3972.578</v>
      </c>
      <c r="C57" s="34">
        <v>4145</v>
      </c>
      <c r="D57" s="37">
        <v>0.76780000000000004</v>
      </c>
      <c r="E57" s="34">
        <f t="shared" si="1"/>
        <v>5398.5412867934356</v>
      </c>
      <c r="F57" s="38">
        <v>6242</v>
      </c>
      <c r="G57" s="36">
        <f t="shared" si="4"/>
        <v>8129.7212815837456</v>
      </c>
      <c r="H57" s="40">
        <v>66.404998397949385</v>
      </c>
      <c r="I57" s="34">
        <f t="shared" si="2"/>
        <v>-140.68095027725849</v>
      </c>
      <c r="J57" s="34">
        <f t="shared" si="3"/>
        <v>0</v>
      </c>
    </row>
    <row r="58" spans="1:10">
      <c r="A58">
        <v>1993</v>
      </c>
      <c r="B58" s="34">
        <v>4315.5709999999999</v>
      </c>
      <c r="C58" s="34">
        <v>4900</v>
      </c>
      <c r="D58" s="37">
        <v>0.78480000000000005</v>
      </c>
      <c r="E58" s="34">
        <f t="shared" si="1"/>
        <v>6243.6289500509683</v>
      </c>
      <c r="F58" s="38">
        <v>6587.3</v>
      </c>
      <c r="G58" s="36">
        <f t="shared" si="4"/>
        <v>8393.6034658511726</v>
      </c>
      <c r="H58" s="40">
        <v>74.385560092906047</v>
      </c>
      <c r="I58" s="34">
        <f t="shared" si="2"/>
        <v>845.08766325753277</v>
      </c>
      <c r="J58" s="34">
        <f t="shared" si="3"/>
        <v>755</v>
      </c>
    </row>
    <row r="59" spans="1:10">
      <c r="A59">
        <v>1994</v>
      </c>
      <c r="B59" s="34">
        <v>4605.3379999999997</v>
      </c>
      <c r="C59" s="34">
        <v>4900</v>
      </c>
      <c r="D59" s="37">
        <v>0.8014</v>
      </c>
      <c r="E59" s="34">
        <f t="shared" si="1"/>
        <v>6114.2999750436738</v>
      </c>
      <c r="F59" s="38">
        <v>6976.6</v>
      </c>
      <c r="G59" s="36">
        <f t="shared" si="4"/>
        <v>8705.5153481407542</v>
      </c>
      <c r="H59" s="40">
        <v>70.234784852220272</v>
      </c>
      <c r="I59" s="34">
        <f t="shared" si="2"/>
        <v>-129.3289750072945</v>
      </c>
      <c r="J59" s="34">
        <f t="shared" si="3"/>
        <v>0</v>
      </c>
    </row>
    <row r="60" spans="1:10">
      <c r="A60">
        <v>1995</v>
      </c>
      <c r="B60" s="34">
        <v>4884.6049999999996</v>
      </c>
      <c r="C60" s="34">
        <v>4900</v>
      </c>
      <c r="D60" s="37">
        <v>0.81840000000000002</v>
      </c>
      <c r="E60" s="34">
        <f t="shared" si="1"/>
        <v>5987.292277614858</v>
      </c>
      <c r="F60" s="38">
        <v>7341.1</v>
      </c>
      <c r="G60" s="36">
        <f t="shared" si="4"/>
        <v>8970.0635386119266</v>
      </c>
      <c r="H60" s="40">
        <v>66.747490158150683</v>
      </c>
      <c r="I60" s="34">
        <f t="shared" si="2"/>
        <v>-127.00769742881585</v>
      </c>
      <c r="J60" s="34">
        <f t="shared" si="3"/>
        <v>0</v>
      </c>
    </row>
    <row r="61" spans="1:10">
      <c r="A61">
        <v>1996</v>
      </c>
      <c r="B61" s="34">
        <v>5137.1949999999997</v>
      </c>
      <c r="C61" s="34">
        <v>5500</v>
      </c>
      <c r="D61" s="37">
        <v>0.83420000000000005</v>
      </c>
      <c r="E61" s="34">
        <f t="shared" si="1"/>
        <v>6593.1431311436099</v>
      </c>
      <c r="F61" s="38">
        <v>7718.3</v>
      </c>
      <c r="G61" s="36">
        <f t="shared" si="4"/>
        <v>9252.3375689283148</v>
      </c>
      <c r="H61" s="40">
        <v>71.25921511213609</v>
      </c>
      <c r="I61" s="34">
        <f t="shared" si="2"/>
        <v>605.85085352875194</v>
      </c>
      <c r="J61" s="34">
        <f t="shared" si="3"/>
        <v>600</v>
      </c>
    </row>
    <row r="62" spans="1:10">
      <c r="A62">
        <v>1997</v>
      </c>
      <c r="B62" s="34">
        <v>5327.6239999999998</v>
      </c>
      <c r="C62" s="34">
        <v>5950</v>
      </c>
      <c r="D62" s="37">
        <v>0.84950000000000003</v>
      </c>
      <c r="E62" s="34">
        <f t="shared" si="1"/>
        <v>7004.1200706297823</v>
      </c>
      <c r="F62" s="38">
        <v>8211.7000000000007</v>
      </c>
      <c r="G62" s="36">
        <f t="shared" si="4"/>
        <v>9666.5097115950557</v>
      </c>
      <c r="H62" s="40">
        <v>72.457590998209866</v>
      </c>
      <c r="I62" s="34">
        <f t="shared" si="2"/>
        <v>410.97693948617234</v>
      </c>
      <c r="J62" s="34">
        <f t="shared" si="3"/>
        <v>450</v>
      </c>
    </row>
    <row r="63" spans="1:10">
      <c r="A63">
        <v>1998</v>
      </c>
      <c r="B63" s="34">
        <v>5439.4470000000001</v>
      </c>
      <c r="C63" s="34">
        <v>5950</v>
      </c>
      <c r="D63" s="37">
        <v>0.86029999999999995</v>
      </c>
      <c r="E63" s="34">
        <f t="shared" si="1"/>
        <v>6916.1920260374291</v>
      </c>
      <c r="F63" s="38">
        <v>8663</v>
      </c>
      <c r="G63" s="36">
        <f t="shared" si="4"/>
        <v>10069.743112867605</v>
      </c>
      <c r="H63" s="40">
        <v>68.682904305667776</v>
      </c>
      <c r="I63" s="34">
        <f t="shared" si="2"/>
        <v>-87.928044592353217</v>
      </c>
      <c r="J63" s="34">
        <f t="shared" si="3"/>
        <v>0</v>
      </c>
    </row>
    <row r="64" spans="1:10">
      <c r="A64">
        <v>1999</v>
      </c>
      <c r="B64" s="34">
        <v>5567.6940000000004</v>
      </c>
      <c r="C64" s="34">
        <v>5950</v>
      </c>
      <c r="D64" s="37">
        <v>0.87170000000000003</v>
      </c>
      <c r="E64" s="34">
        <f t="shared" si="1"/>
        <v>6825.7428014225079</v>
      </c>
      <c r="F64" s="38">
        <v>9208.4</v>
      </c>
      <c r="G64" s="36">
        <f t="shared" si="4"/>
        <v>10563.726052541011</v>
      </c>
      <c r="H64" s="40">
        <v>64.614916815081884</v>
      </c>
      <c r="I64" s="34">
        <f t="shared" si="2"/>
        <v>-90.44922461492115</v>
      </c>
      <c r="J64" s="34">
        <f t="shared" si="3"/>
        <v>0</v>
      </c>
    </row>
    <row r="65" spans="1:10">
      <c r="A65">
        <v>2000</v>
      </c>
      <c r="B65" s="34">
        <v>5591.625</v>
      </c>
      <c r="C65" s="34">
        <v>5950</v>
      </c>
      <c r="D65" s="37">
        <v>0.88890000000000002</v>
      </c>
      <c r="E65" s="34">
        <f t="shared" si="1"/>
        <v>6693.6663291708855</v>
      </c>
      <c r="F65" s="38">
        <v>9821</v>
      </c>
      <c r="G65" s="36">
        <f t="shared" si="4"/>
        <v>11048.486893913825</v>
      </c>
      <c r="H65" s="40">
        <v>60.584461867426938</v>
      </c>
      <c r="I65" s="34">
        <f t="shared" si="2"/>
        <v>-132.07647225162236</v>
      </c>
      <c r="J65" s="34">
        <f t="shared" si="3"/>
        <v>0</v>
      </c>
    </row>
    <row r="66" spans="1:10">
      <c r="A66">
        <v>2001</v>
      </c>
      <c r="B66" s="34">
        <v>5732.8019999999997</v>
      </c>
      <c r="C66" s="34">
        <v>5950</v>
      </c>
      <c r="D66" s="37">
        <v>0.90990000000000004</v>
      </c>
      <c r="E66" s="34">
        <f t="shared" si="1"/>
        <v>6539.1801296845806</v>
      </c>
      <c r="F66" s="38">
        <v>10225.299999999999</v>
      </c>
      <c r="G66" s="36">
        <f t="shared" si="4"/>
        <v>11237.828332783822</v>
      </c>
      <c r="H66" s="40">
        <v>58.189001789678549</v>
      </c>
      <c r="I66" s="34">
        <f t="shared" si="2"/>
        <v>-154.48619948630494</v>
      </c>
      <c r="J66" s="34">
        <f t="shared" si="3"/>
        <v>0</v>
      </c>
    </row>
    <row r="67" spans="1:10">
      <c r="A67">
        <v>2002</v>
      </c>
      <c r="B67" s="34">
        <v>6161.4309999999996</v>
      </c>
      <c r="C67" s="34">
        <v>6400</v>
      </c>
      <c r="D67" s="37">
        <v>0.92490000000000006</v>
      </c>
      <c r="E67" s="34">
        <f t="shared" si="1"/>
        <v>6919.6669910260562</v>
      </c>
      <c r="F67" s="38">
        <v>10543.9</v>
      </c>
      <c r="G67" s="36">
        <f t="shared" si="4"/>
        <v>11400.043247918693</v>
      </c>
      <c r="H67" s="40">
        <v>60.698602983715709</v>
      </c>
      <c r="I67" s="34">
        <f t="shared" si="2"/>
        <v>380.48686134147556</v>
      </c>
      <c r="J67" s="34">
        <f t="shared" si="3"/>
        <v>450</v>
      </c>
    </row>
    <row r="68" spans="1:10">
      <c r="A68">
        <v>2003</v>
      </c>
      <c r="B68" s="34">
        <v>6737.6419999999998</v>
      </c>
      <c r="C68" s="34">
        <v>7384</v>
      </c>
      <c r="D68" s="37">
        <v>0.94420000000000004</v>
      </c>
      <c r="E68" s="34">
        <f t="shared" si="1"/>
        <v>7820.3770387629738</v>
      </c>
      <c r="F68" s="38">
        <v>10979.8</v>
      </c>
      <c r="G68" s="36">
        <f t="shared" si="4"/>
        <v>11628.68036432959</v>
      </c>
      <c r="H68" s="40">
        <v>67.250769595074601</v>
      </c>
      <c r="I68" s="34">
        <f t="shared" si="2"/>
        <v>900.71004773691766</v>
      </c>
      <c r="J68" s="34">
        <f t="shared" si="3"/>
        <v>984</v>
      </c>
    </row>
    <row r="69" spans="1:10">
      <c r="A69">
        <v>2004</v>
      </c>
      <c r="B69" s="34">
        <v>7333.35</v>
      </c>
      <c r="C69" s="34">
        <v>8184</v>
      </c>
      <c r="D69" s="37">
        <v>0.96840000000000004</v>
      </c>
      <c r="E69" s="34">
        <f t="shared" si="1"/>
        <v>8451.053283767038</v>
      </c>
      <c r="F69" s="38">
        <v>11685.6</v>
      </c>
      <c r="G69" s="36">
        <f t="shared" si="4"/>
        <v>12066.914498141265</v>
      </c>
      <c r="H69" s="40">
        <v>70.034914766892584</v>
      </c>
      <c r="I69" s="34">
        <f t="shared" si="2"/>
        <v>630.67624500406419</v>
      </c>
      <c r="J69" s="34">
        <f t="shared" si="3"/>
        <v>800</v>
      </c>
    </row>
    <row r="70" spans="1:10">
      <c r="A70">
        <v>2005</v>
      </c>
      <c r="B70" s="34">
        <v>7871.04</v>
      </c>
      <c r="C70" s="34">
        <v>8184</v>
      </c>
      <c r="D70" s="37">
        <v>1</v>
      </c>
      <c r="E70" s="34">
        <f t="shared" ref="E70:E76" si="5">C70/D70</f>
        <v>8184</v>
      </c>
      <c r="F70" s="38">
        <v>12445.7</v>
      </c>
      <c r="G70" s="36">
        <f t="shared" si="4"/>
        <v>12445.7</v>
      </c>
      <c r="H70" s="40">
        <v>65.757651236973416</v>
      </c>
      <c r="I70" s="34">
        <f t="shared" si="2"/>
        <v>-267.05328376703801</v>
      </c>
      <c r="J70" s="34">
        <f t="shared" si="3"/>
        <v>0</v>
      </c>
    </row>
    <row r="71" spans="1:10">
      <c r="A71">
        <v>2006</v>
      </c>
      <c r="B71" s="34">
        <v>8420.2780000000002</v>
      </c>
      <c r="C71" s="34">
        <v>8965</v>
      </c>
      <c r="D71" s="37">
        <v>1.0342</v>
      </c>
      <c r="E71" s="34">
        <f t="shared" si="5"/>
        <v>8668.53606652485</v>
      </c>
      <c r="F71" s="38">
        <v>13224.9</v>
      </c>
      <c r="G71" s="36">
        <f t="shared" si="4"/>
        <v>12787.565267839876</v>
      </c>
      <c r="H71" s="40">
        <v>67.788792353817414</v>
      </c>
      <c r="I71" s="34">
        <f t="shared" si="2"/>
        <v>484.53606652484996</v>
      </c>
      <c r="J71" s="34">
        <f t="shared" si="3"/>
        <v>781</v>
      </c>
    </row>
    <row r="72" spans="1:10">
      <c r="A72">
        <v>2007</v>
      </c>
      <c r="B72" s="34">
        <v>8921.3430000000008</v>
      </c>
      <c r="C72" s="34">
        <v>9815</v>
      </c>
      <c r="D72" s="37">
        <v>1.0653999999999999</v>
      </c>
      <c r="E72" s="34">
        <f t="shared" si="5"/>
        <v>9212.5023465365121</v>
      </c>
      <c r="F72" s="38">
        <v>13891.8</v>
      </c>
      <c r="G72" s="36">
        <f t="shared" si="4"/>
        <v>13039.046367561479</v>
      </c>
      <c r="H72" s="40">
        <v>70.653191091147292</v>
      </c>
      <c r="I72" s="34">
        <f>$E72-$E71</f>
        <v>543.96628001166209</v>
      </c>
      <c r="J72" s="34">
        <f t="shared" si="3"/>
        <v>850</v>
      </c>
    </row>
    <row r="73" spans="1:10">
      <c r="A73">
        <v>2008</v>
      </c>
      <c r="B73" s="34">
        <v>9959.85</v>
      </c>
      <c r="C73" s="34">
        <v>10615</v>
      </c>
      <c r="D73" s="37">
        <v>1.0898000000000001</v>
      </c>
      <c r="E73" s="34">
        <f t="shared" si="5"/>
        <v>9740.3193246467235</v>
      </c>
      <c r="F73" s="38">
        <v>14394.1</v>
      </c>
      <c r="G73" s="36">
        <f t="shared" si="4"/>
        <v>13208.019820150485</v>
      </c>
      <c r="H73" s="40">
        <v>73.745492945026086</v>
      </c>
      <c r="I73" s="34">
        <f>$E73-$E72</f>
        <v>527.81697811021149</v>
      </c>
      <c r="J73" s="34">
        <f t="shared" si="3"/>
        <v>800</v>
      </c>
    </row>
    <row r="74" spans="1:10">
      <c r="A74">
        <v>2009</v>
      </c>
      <c r="B74" s="34">
        <v>11853.142</v>
      </c>
      <c r="C74" s="34">
        <v>12104</v>
      </c>
      <c r="D74" s="37">
        <v>1.1043000000000001</v>
      </c>
      <c r="E74" s="34">
        <f t="shared" si="5"/>
        <v>10960.789640496241</v>
      </c>
      <c r="F74" s="38">
        <v>14097.5</v>
      </c>
      <c r="G74" s="36">
        <f t="shared" si="4"/>
        <v>12766.005614416372</v>
      </c>
      <c r="H74" s="40">
        <v>85.859194892711471</v>
      </c>
      <c r="I74" s="34">
        <f>$E74-$E73</f>
        <v>1220.4703158495176</v>
      </c>
      <c r="J74" s="34">
        <f>C74-C73</f>
        <v>1489</v>
      </c>
    </row>
    <row r="75" spans="1:10">
      <c r="A75">
        <v>2010</v>
      </c>
      <c r="B75" s="34">
        <v>13762.248</v>
      </c>
      <c r="C75" s="34">
        <v>14294</v>
      </c>
      <c r="D75" s="37">
        <v>1.1127</v>
      </c>
      <c r="E75" s="34">
        <f t="shared" si="5"/>
        <v>12846.229891255505</v>
      </c>
      <c r="F75" s="38">
        <v>14508.2</v>
      </c>
      <c r="G75" s="36">
        <f t="shared" si="4"/>
        <v>13038.734609508403</v>
      </c>
      <c r="H75" s="40">
        <v>98.523593553990153</v>
      </c>
      <c r="I75" s="34">
        <f>$E75-$E74</f>
        <v>1885.440250759264</v>
      </c>
      <c r="J75" s="34">
        <f>C75-C74</f>
        <v>2190</v>
      </c>
    </row>
    <row r="76" spans="1:10">
      <c r="A76" t="s">
        <v>7</v>
      </c>
      <c r="B76" s="34">
        <v>15119.13</v>
      </c>
      <c r="C76" s="34">
        <v>16694</v>
      </c>
      <c r="D76" s="37">
        <v>1.1274999999999999</v>
      </c>
      <c r="E76" s="34">
        <f t="shared" si="5"/>
        <v>14806.208425720621</v>
      </c>
      <c r="F76" s="38">
        <v>15079.6</v>
      </c>
      <c r="G76" s="36">
        <f t="shared" si="4"/>
        <v>13374.368070953438</v>
      </c>
      <c r="H76" s="40">
        <v>110.70585426669142</v>
      </c>
      <c r="I76" s="34">
        <f>$E76-$E75</f>
        <v>1959.9785344651154</v>
      </c>
      <c r="J76" s="34">
        <f>C76-C75</f>
        <v>2400</v>
      </c>
    </row>
    <row r="77" spans="1:10">
      <c r="D77" s="33"/>
    </row>
    <row r="78" spans="1:10">
      <c r="D78" s="33"/>
    </row>
    <row r="79" spans="1:10">
      <c r="D79" s="33"/>
    </row>
    <row r="80" spans="1:10">
      <c r="D80" s="33"/>
    </row>
    <row r="81" spans="4:4">
      <c r="D81" s="33"/>
    </row>
    <row r="82" spans="4:4">
      <c r="D82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DDebtCeil2</vt:lpstr>
      <vt:lpstr>Sheet1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jdebnam</dc:creator>
  <cp:lastModifiedBy>rrachmat</cp:lastModifiedBy>
  <cp:lastPrinted>2011-08-16T18:36:44Z</cp:lastPrinted>
  <dcterms:created xsi:type="dcterms:W3CDTF">2011-07-12T12:58:00Z</dcterms:created>
  <dcterms:modified xsi:type="dcterms:W3CDTF">2011-08-16T18:44:03Z</dcterms:modified>
</cp:coreProperties>
</file>