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AN2"/>
  <c r="AM2"/>
  <c r="AL2"/>
  <c r="AK2"/>
  <c r="AJ2"/>
  <c r="AI2"/>
  <c r="AH2"/>
  <c r="AG2"/>
  <c r="AF2"/>
  <c r="AD2"/>
  <c r="AC2"/>
  <c r="AB2"/>
  <c r="AA2"/>
  <c r="Y2"/>
  <c r="X2"/>
  <c r="W2"/>
  <c r="V2"/>
  <c r="T2"/>
  <c r="S2"/>
  <c r="R2"/>
  <c r="Q2"/>
  <c r="P2"/>
  <c r="N2"/>
  <c r="M2"/>
  <c r="L2"/>
  <c r="K2"/>
  <c r="G2"/>
  <c r="D2"/>
  <c r="C2"/>
  <c r="B2"/>
  <c r="A2"/>
  <c r="B20" i="3"/>
  <c r="AE2" i="5" s="1"/>
  <c r="B15" i="3"/>
  <c r="Z2" i="5" s="1"/>
  <c r="B10" i="3"/>
  <c r="U2" i="5" s="1"/>
  <c r="B4" i="3"/>
  <c r="O2" i="5" s="1"/>
  <c r="B32" i="1"/>
  <c r="B36" s="1"/>
  <c r="B33"/>
  <c r="B34"/>
  <c r="B35"/>
  <c r="B26"/>
  <c r="B24"/>
  <c r="B19"/>
  <c r="B18"/>
  <c r="B17"/>
  <c r="B16"/>
  <c r="B20"/>
  <c r="J2" i="5" l="1"/>
  <c r="H2"/>
  <c r="B25" i="1"/>
  <c r="B27"/>
  <c r="B28" l="1"/>
  <c r="B39" s="1"/>
  <c r="I2" i="5"/>
  <c r="F2"/>
</calcChain>
</file>

<file path=xl/sharedStrings.xml><?xml version="1.0" encoding="utf-8"?>
<sst xmlns="http://schemas.openxmlformats.org/spreadsheetml/2006/main" count="192" uniqueCount="145">
  <si>
    <t>Score</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</si>
  <si>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</si>
  <si>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</si>
  <si>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</si>
  <si>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</si>
  <si>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</si>
  <si>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</si>
  <si>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</si>
  <si>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</si>
  <si>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</si>
  <si>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</si>
  <si>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</si>
  <si>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</si>
  <si>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</si>
  <si>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</si>
  <si>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</si>
  <si>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</si>
  <si>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</si>
  <si>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</si>
  <si>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</si>
  <si>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</si>
  <si>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</si>
  <si>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</si>
  <si>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</si>
  <si>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</si>
  <si>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</si>
  <si>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</si>
  <si>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</si>
  <si>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</si>
  <si>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</si>
  <si>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</si>
  <si>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</si>
  <si>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</si>
  <si>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</si>
  <si>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</si>
  <si>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</si>
  <si>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</si>
  <si>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</si>
  <si>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</si>
  <si>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</si>
  <si>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</si>
  <si>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</si>
  <si>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</si>
  <si>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</si>
  <si>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</si>
  <si>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</si>
  <si>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</si>
  <si>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</si>
  <si>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</si>
  <si>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</si>
  <si>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</si>
  <si>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</si>
  <si>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</si>
  <si>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</si>
  <si>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</si>
  <si>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</si>
  <si>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</si>
  <si>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</si>
  <si>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</si>
  <si>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</si>
  <si>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</si>
  <si>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</si>
  <si>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</si>
  <si>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</si>
  <si>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</si>
  <si>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</si>
  <si>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</si>
  <si>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</si>
  <si>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</si>
  <si>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</si>
  <si>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</si>
  <si>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</si>
  <si>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</si>
  <si>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</si>
  <si>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</si>
  <si>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</si>
  <si>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</si>
  <si>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</si>
  <si>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</si>
  <si>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</si>
  <si>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</si>
  <si>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</si>
  <si>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</si>
  <si>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</si>
  <si>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</si>
  <si>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</si>
  <si>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</si>
  <si>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</si>
  <si>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</si>
  <si>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</si>
  <si>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</si>
  <si>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</si>
  <si>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</si>
  <si>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</si>
  <si>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</si>
  <si>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</si>
  <si>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</si>
  <si>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</si>
  <si>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</si>
  <si>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</si>
  <si>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</si>
  <si>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</si>
  <si>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</si>
  <si>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</si>
  <si>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</si>
  <si>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</si>
  <si>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</si>
  <si>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</si>
  <si>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</si>
  <si>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</si>
  <si>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Homeland Security</t>
  </si>
  <si>
    <t>Special Community Disaster Loans Program</t>
  </si>
  <si>
    <t>1660-AA44</t>
  </si>
  <si>
    <t>Proposed</t>
  </si>
  <si>
    <t>The Federal Emergency Management Agency (FEMA) proposes to amend its regulations regarding the Special Community Disaster Loans Program to implement loan cancellation provisions for Special Community Disaster Loans provided by FEMA to local governments in the Gulf region following Hurricanes Katrina and Rita. This rule does not propose the automatic cancellation of all Special Community Disaster Loans. This rule proposes procedures and requirements for governments who received Special Community Disaster Loans to apply for cancellation of loan obligations as authorized by the U.S. Troop Readiness, Veterans’ Care, Katrina Recovery, and Iraq Accountability Appropriations Act, 2007. The proposed procedures are intended to provide sufficient information to FEMA to determine when cancellation of a Special Community Disaster Loan, in whole or in part, is warranted. This proposed rule would not apply to any loans made under FEMA’s traditional Community Disaster Loan program which is governed under separate regulations.</t>
  </si>
  <si>
    <t>Since benefits were not really measured or estimated, net benefits could not be calculated</t>
  </si>
  <si>
    <t>FEMA presents figures for loans authorized and loans made, but these are not explicitly sourced. Someone who knows FEMA's budget could probably find the information somewhere. Some wage ata are sourced to BLS.</t>
  </si>
  <si>
    <t>The preamble and RIA are relatively understandable, but they are only 9 pages total and there is very little analysis.</t>
  </si>
  <si>
    <t>The tiny amount of analysis seems to have had no impact on decisions.</t>
  </si>
  <si>
    <t xml:space="preserve">FEMA could at least track costs by tracking debt forgiveness. </t>
  </si>
  <si>
    <t>According to the analysis, the benefit to recovering communities is the dollar amount they save from having to repay their loans. There is perhaps an implicaiton that loan forgiveness makes it easier for communities to provide services, but this is not explicit.</t>
  </si>
  <si>
    <t xml:space="preserve">This section could be bolstered if it cited empirical support for why revenues and operating budgets are the best barometers for loan cancellation and, by extension, if they benefit recovering communities. </t>
  </si>
  <si>
    <t xml:space="preserve">The background section of the proposed rule explains that Hurricanes Katrina and Rita devastated communities in Louisiana,Texas, Mississippi and Alabama (the most states for any single disaster in FEMA history). So there is evidence that the original problem that led to the loans was big. The problem the regulation seeks to solve is that some communities cannot afford to pay back these loans, and they might be in an even deeper financial hole of the loans are not forgiven. </t>
  </si>
  <si>
    <t>The sole reference to how debt cancellation solves any systemic problem is the claim that some localities will find it harder to get their bond ratings back if they default. Why this is a problem for some communities but not others is not explained.</t>
  </si>
  <si>
    <t>These are quite narrow alternatives.</t>
  </si>
  <si>
    <t>1660–AA44 can be found on regulations.gov using the RIN and a keyword search, as well as on the Department of Homeland Security's website. It can be found by searching the RIN in the search box, as well as searching the title in the search box.</t>
  </si>
  <si>
    <t>There is little relevant discussion.  One exception: The analysis explains that FEMA proposes to use the same cancellation procedures already familiar to communities who received traditional CDLs because "they have proven accurate and efficient in determining whether local communities meet the requirements for cancellatin of traditional Community Disaster Loans."  This assertion could be bolstered with actual proof.</t>
  </si>
  <si>
    <t xml:space="preserve">The analysis mentions that cancellation would benefit recovering communities.  The proposed rule elaborates by saying that FEMA believes the "sustained financial long- term recovery of the communities affected by Hurricanes Katrina and Rita may continue to be at risk." Without the financial strength to repay these loans on a timely basis, they could default, "which would further impede their ability to recovery affecting, among ohter things, a municipality's ability to issue bonds."  The analysis fails to address the affect of loan cancellation on the economy: chiefly, who has to foot the bill instead and what productive activities this transfer of payments is preventing. </t>
  </si>
  <si>
    <t>The analysis explains that the cancellation provisions apply to SCDLS issued under the 2005 and 2006 acts for "those communities whose revenues during the full three-fiscal-year period following the major disaster are insufficient to meet the operating budget of the local government." This could be interpreted as a claim that the regulation focuses forgiveness where it will do the most good. The preamble says cities have claimed that if they have to default on the loans, it will be harder for them to recover credit ratings that will allow them to issue bonds; this is the closest it comes to articulating a link between the regulation and any kind of results.</t>
  </si>
  <si>
    <t>No relevant discussion.</t>
  </si>
  <si>
    <t xml:space="preserve">The analysis does a good job outlining the catastophic nature of natural disasters with statistics from the affected communities. However, this part of the analysis could be bolstered by empirical support citing other instances where federal intervention into loan provision and cancelation at this level was beneficial to the economy (i.e. that the long term benefits to recovering communities outweigh the cost to taxpayers of footing the bill of cancelled loans).  </t>
  </si>
  <si>
    <t xml:space="preserve">The preamble acknowledges that it is not clear how many communities will actually ask for debt cancellation. FEMA actually "solicits public input on this issue." </t>
  </si>
  <si>
    <t>FEMA considered automatically canceling all Special Community Disaster loans but concludes it did not have authority to do so. It also considered altering documents/info localities have to submit when they apply for cancellation, but claims that existing procedures work well and communities are familiar with them.</t>
  </si>
  <si>
    <t>The RIA asserts, but presents no calculations or figures, that the alternatives would not alter costs to the government and would not simplify procedures. "FEMA opted to retain the requirements used for the traditional CDL program that have proven accurate and efficient." Furthermore, the analysis notes that the alternatives considered "did not have a measurable effect on Federal costs and did not simplify program administration or consolidate or clarify existing definitions, procedures, or processes." Finally, the analysis says that the "creation of additional or revised regulatory requirements would not be in concert with the intention of providing forgiveness consistent with previous disasters."</t>
  </si>
  <si>
    <t>The analysis calculates the cost to communities of applying for cancellation and maximum possible cost to the federal government if all outstanding loans were canceled. If all 152 loan recipients applied, and were found eligible, the analysis notes that "for full cancellation under these proposed procedures, up to $1,270,501,241, plus any applicable interest and costs, could be cancelled, although as of March 16, 2009 only $831 million of that amount had been drawn down." There is no calculation of costs of alternatives.</t>
  </si>
  <si>
    <t>It identifies federal loans that would be canceled, which would act much like a federal grant.</t>
  </si>
  <si>
    <t xml:space="preserve">Little relevant discussion. It mentions that the loans are not intended to cover pre-existing deficits. Surely cancellation of debt creates some incentive effects? There seems to be a huge moral-hazard problem involved with loan forgiveness. Specifically, a community receiving a Special CDL would want (or ensure that) its  "revenue during the full three-fiscal-year period following the major disaster are insufficient to meet the operating budget of the local government" so that they qualify for Special LDC cancellation.  </t>
  </si>
  <si>
    <t xml:space="preserve">It gives only a general assessment of benefits to affected communities who apply and are accepted to the cancellation program is given. </t>
  </si>
  <si>
    <t xml:space="preserve">The analysis recognizes that localities will bear a cost of applying for cancellation, and cancellation functions much like a grant from the federal government to the locality. It breaks down the loans by Act 2005 and 2006 and by each state affected. </t>
  </si>
  <si>
    <t>Since benefits are not really measured or calculated, cost-effectiveness could not be calculated.</t>
  </si>
  <si>
    <t xml:space="preserve">The analysis notes that it is not clear how many communities will apply for cancellation, so it calculates the maximum amount of debt that could be canceled. The analysis only presents $120,501,241 as the upper bound cost of cancellation if all 152 loan recipients applied for and were found eligible for full cancellation.  However, it also notes that "not all of the loan funds obligated have been distributed."  As of March 16, 2009, only $831 million (approximately 65 percent of the total amount awarded) has been drawn down by applicants. So while "FEMA expects that all communities with Special CDLs will apply for cancellation," the agency recognizes that it cannot predict with accuracy how many of those communities will be eligible for cancellation. This aspect of the analysis would be improved if FEMA provided a range of cost estimates, not just the upper bound. </t>
  </si>
  <si>
    <t>Since benefits are barely even articluated and not measured, it is not clear from the RIA how one would go about measuring or setting goals for outcomes.</t>
  </si>
  <si>
    <t>Since benefits are barely even articluated and not measured, net benefits are unclear and played no role in the decision. One option was rejected due to lack of legislative authority; another rejected due to the assertion that it would have no effect on costs.</t>
  </si>
  <si>
    <t>Total Score</t>
  </si>
  <si>
    <t>It asserts some communities will have problems if their debt is not canceled, but offers no real analysis. The analysis just mentions that "any funds cancelled will have a positive effect on the State and local economy by reducing on-going operating expenses related to the loan, as well as the debt for the loan." Establishing a baseline and including some quantitative analysis of the state of these affected economies in the absence of loan cancellation provisions would bolster FEMA's argument.</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</si>
</sst>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4" borderId="0" xfId="0" applyFont="1" applyFill="1" applyBorder="1" applyAlignment="1">
      <alignment horizontal="left"/>
    </xf>
    <xf numFmtId="0" fontId="1" fillId="4" borderId="0" xfId="0" applyFont="1" applyFill="1" applyBorder="1"/>
    <xf numFmtId="0" fontId="0" fillId="0" borderId="2" xfId="0" applyBorder="1"/>
    <xf numFmtId="0" fontId="0" fillId="0" borderId="3" xfId="0" applyBorder="1"/>
    <xf numFmtId="0" fontId="0" fillId="0" borderId="6"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2" xfId="0" applyFont="1" applyFill="1" applyBorder="1"/>
    <xf numFmtId="0" fontId="1" fillId="4" borderId="2" xfId="0" applyFont="1" applyFill="1" applyBorder="1" applyAlignment="1">
      <alignment horizontal="left"/>
    </xf>
    <xf numFmtId="0" fontId="1" fillId="4"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3" borderId="2" xfId="0" applyFont="1" applyFill="1" applyBorder="1" applyAlignment="1">
      <alignment horizontal="left"/>
    </xf>
    <xf numFmtId="0" fontId="1" fillId="3" borderId="2" xfId="0" applyFont="1" applyFill="1" applyBorder="1" applyAlignment="1">
      <alignment wrapText="1"/>
    </xf>
    <xf numFmtId="0" fontId="7" fillId="4" borderId="2" xfId="0" applyFont="1" applyFill="1" applyBorder="1" applyAlignment="1">
      <alignment wrapText="1"/>
    </xf>
    <xf numFmtId="0" fontId="5" fillId="4" borderId="2" xfId="0" applyFont="1" applyFill="1" applyBorder="1" applyAlignment="1">
      <alignment horizontal="left"/>
    </xf>
    <xf numFmtId="0" fontId="5" fillId="4" borderId="2" xfId="0" applyFont="1" applyFill="1" applyBorder="1"/>
    <xf numFmtId="0" fontId="5" fillId="4" borderId="2" xfId="0" applyFont="1" applyFill="1" applyBorder="1" applyAlignment="1">
      <alignment wrapText="1"/>
    </xf>
    <xf numFmtId="0" fontId="5" fillId="0" borderId="2" xfId="0" applyFont="1" applyBorder="1"/>
    <xf numFmtId="0" fontId="5" fillId="0" borderId="0" xfId="0" applyFont="1" applyFill="1"/>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0" fontId="3" fillId="0" borderId="0" xfId="1" applyFont="1" applyBorder="1" applyAlignment="1" applyProtection="1">
      <alignment horizontal="left"/>
    </xf>
    <xf numFmtId="14" fontId="5" fillId="0" borderId="0" xfId="0" applyNumberFormat="1" applyFont="1" applyBorder="1" applyAlignment="1">
      <alignment horizontal="left" wrapText="1"/>
    </xf>
    <xf numFmtId="0" fontId="5" fillId="4" borderId="0" xfId="0" applyFont="1" applyFill="1" applyBorder="1" applyAlignment="1">
      <alignment horizontal="left" wrapText="1"/>
    </xf>
    <xf numFmtId="0" fontId="5" fillId="0" borderId="0" xfId="0" applyFont="1" applyBorder="1" applyAlignment="1">
      <alignment horizontal="left" vertical="top" wrapText="1"/>
    </xf>
    <xf numFmtId="0" fontId="6" fillId="0" borderId="1" xfId="0" applyFont="1" applyBorder="1" applyAlignment="1">
      <alignment horizontal="center"/>
    </xf>
    <xf numFmtId="0" fontId="7" fillId="0" borderId="5"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E2" sqref="E2"/>
    </sheetView>
  </sheetViews>
  <sheetFormatPr defaultRowHeight="12.75"/>
  <cols>
    <col min="1" max="1" width="62.5703125" style="20" customWidth="1"/>
    <col min="2" max="2" width="7.7109375" style="9" customWidth="1"/>
    <col min="3" max="4" width="9.140625" style="9"/>
    <col min="5" max="5" width="9.140625" style="8"/>
    <col min="6" max="256" width="9.140625" style="9"/>
    <col min="257" max="16384" width="9.140625" style="3"/>
  </cols>
  <sheetData>
    <row r="1" spans="1:256">
      <c r="A1" s="47" t="s">
        <v>1</v>
      </c>
      <c r="B1" s="47"/>
      <c r="C1" s="47"/>
      <c r="D1" s="47"/>
    </row>
    <row r="2" spans="1:256">
      <c r="A2" s="10" t="s">
        <v>37</v>
      </c>
      <c r="B2" s="11"/>
      <c r="C2" s="11"/>
      <c r="D2" s="11"/>
    </row>
    <row r="3" spans="1:256">
      <c r="A3" s="12" t="s">
        <v>110</v>
      </c>
      <c r="B3" s="13"/>
      <c r="C3" s="13"/>
      <c r="D3" s="13"/>
    </row>
    <row r="4" spans="1:256">
      <c r="A4" s="10" t="s">
        <v>33</v>
      </c>
      <c r="B4" s="11"/>
      <c r="C4" s="11"/>
      <c r="D4" s="11"/>
    </row>
    <row r="5" spans="1:256">
      <c r="A5" s="48" t="s">
        <v>111</v>
      </c>
      <c r="B5" s="48"/>
      <c r="C5" s="48"/>
      <c r="D5" s="48"/>
    </row>
    <row r="6" spans="1:256">
      <c r="A6" s="49" t="s">
        <v>34</v>
      </c>
      <c r="B6" s="49"/>
      <c r="C6" s="49"/>
      <c r="D6" s="49"/>
    </row>
    <row r="7" spans="1:256">
      <c r="A7" s="14" t="s">
        <v>112</v>
      </c>
      <c r="B7" s="46" t="s">
        <v>43</v>
      </c>
      <c r="C7" s="46" t="s">
        <v>44</v>
      </c>
      <c r="D7" s="14"/>
    </row>
    <row r="8" spans="1:256" ht="12.75" customHeight="1">
      <c r="A8" s="10" t="s">
        <v>35</v>
      </c>
      <c r="B8" s="49" t="s">
        <v>36</v>
      </c>
      <c r="C8" s="49"/>
      <c r="D8" s="49"/>
    </row>
    <row r="9" spans="1:256">
      <c r="A9" s="14" t="s">
        <v>113</v>
      </c>
      <c r="B9" s="51">
        <v>39906</v>
      </c>
      <c r="C9" s="48"/>
      <c r="D9" s="48"/>
    </row>
    <row r="10" spans="1:256">
      <c r="A10" s="15" t="s">
        <v>2</v>
      </c>
      <c r="B10" s="16"/>
      <c r="C10" s="16"/>
      <c r="D10" s="16"/>
    </row>
    <row r="11" spans="1:256" ht="12.75" customHeight="1">
      <c r="A11" s="53" t="s">
        <v>114</v>
      </c>
      <c r="B11" s="53"/>
      <c r="C11" s="53"/>
      <c r="D11" s="53"/>
    </row>
    <row r="12" spans="1:256">
      <c r="A12" s="53"/>
      <c r="B12" s="53"/>
      <c r="C12" s="53"/>
      <c r="D12" s="53"/>
    </row>
    <row r="13" spans="1:256">
      <c r="A13" s="53"/>
      <c r="B13" s="53"/>
      <c r="C13" s="53"/>
      <c r="D13" s="53"/>
    </row>
    <row r="14" spans="1:256" ht="30" customHeight="1">
      <c r="A14" s="53"/>
      <c r="B14" s="53"/>
      <c r="C14" s="53"/>
      <c r="D14" s="53"/>
    </row>
    <row r="15" spans="1:256" s="1" customFormat="1">
      <c r="A15" s="15" t="s">
        <v>50</v>
      </c>
      <c r="B15" s="17" t="s">
        <v>0</v>
      </c>
      <c r="C15" s="17" t="s">
        <v>3</v>
      </c>
      <c r="D15" s="17"/>
      <c r="E15" s="18"/>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c r="FU15" s="19"/>
      <c r="FV15" s="19"/>
      <c r="FW15" s="19"/>
      <c r="FX15" s="19"/>
      <c r="FY15" s="19"/>
      <c r="FZ15" s="19"/>
      <c r="GA15" s="19"/>
      <c r="GB15" s="19"/>
      <c r="GC15" s="19"/>
      <c r="GD15" s="19"/>
      <c r="GE15" s="19"/>
      <c r="GF15" s="19"/>
      <c r="GG15" s="19"/>
      <c r="GH15" s="19"/>
      <c r="GI15" s="19"/>
      <c r="GJ15" s="19"/>
      <c r="GK15" s="19"/>
      <c r="GL15" s="19"/>
      <c r="GM15" s="19"/>
      <c r="GN15" s="19"/>
      <c r="GO15" s="19"/>
      <c r="GP15" s="19"/>
      <c r="GQ15" s="19"/>
      <c r="GR15" s="19"/>
      <c r="GS15" s="19"/>
      <c r="GT15" s="19"/>
      <c r="GU15" s="19"/>
      <c r="GV15" s="19"/>
      <c r="GW15" s="19"/>
      <c r="GX15" s="19"/>
      <c r="GY15" s="19"/>
      <c r="GZ15" s="19"/>
      <c r="HA15" s="19"/>
      <c r="HB15" s="19"/>
      <c r="HC15" s="19"/>
      <c r="HD15" s="19"/>
      <c r="HE15" s="19"/>
      <c r="HF15" s="19"/>
      <c r="HG15" s="19"/>
      <c r="HH15" s="19"/>
      <c r="HI15" s="19"/>
      <c r="HJ15" s="19"/>
      <c r="HK15" s="19"/>
      <c r="HL15" s="19"/>
      <c r="HM15" s="19"/>
      <c r="HN15" s="19"/>
      <c r="HO15" s="19"/>
      <c r="HP15" s="19"/>
      <c r="HQ15" s="19"/>
      <c r="HR15" s="19"/>
      <c r="HS15" s="19"/>
      <c r="HT15" s="19"/>
      <c r="HU15" s="19"/>
      <c r="HV15" s="19"/>
      <c r="HW15" s="19"/>
      <c r="HX15" s="19"/>
      <c r="HY15" s="19"/>
      <c r="HZ15" s="19"/>
      <c r="IA15" s="19"/>
      <c r="IB15" s="19"/>
      <c r="IC15" s="19"/>
      <c r="ID15" s="19"/>
      <c r="IE15" s="19"/>
      <c r="IF15" s="19"/>
      <c r="IG15" s="19"/>
      <c r="IH15" s="19"/>
      <c r="II15" s="19"/>
      <c r="IJ15" s="19"/>
      <c r="IK15" s="19"/>
      <c r="IL15" s="19"/>
      <c r="IM15" s="19"/>
      <c r="IN15" s="19"/>
      <c r="IO15" s="19"/>
      <c r="IP15" s="19"/>
      <c r="IQ15" s="19"/>
      <c r="IR15" s="19"/>
      <c r="IS15" s="19"/>
      <c r="IT15" s="19"/>
      <c r="IU15" s="19"/>
      <c r="IV15" s="19"/>
    </row>
    <row r="16" spans="1:256" ht="25.5">
      <c r="A16" s="20" t="s">
        <v>51</v>
      </c>
      <c r="B16" s="5">
        <f>'Topic 1 - Openness'!B3</f>
        <v>5</v>
      </c>
      <c r="C16" s="50" t="s">
        <v>5</v>
      </c>
      <c r="D16" s="50"/>
    </row>
    <row r="17" spans="1:256">
      <c r="A17" s="20" t="s">
        <v>52</v>
      </c>
      <c r="B17" s="5">
        <f>'Topic 1 - Openness'!B4</f>
        <v>1</v>
      </c>
      <c r="C17" s="50" t="s">
        <v>6</v>
      </c>
      <c r="D17" s="50"/>
    </row>
    <row r="18" spans="1:256">
      <c r="A18" s="20" t="s">
        <v>53</v>
      </c>
      <c r="B18" s="5">
        <f>'Topic 1 - Openness'!B5</f>
        <v>1</v>
      </c>
      <c r="C18" s="50" t="s">
        <v>7</v>
      </c>
      <c r="D18" s="50"/>
    </row>
    <row r="19" spans="1:256" ht="31.5" customHeight="1">
      <c r="A19" s="20" t="s">
        <v>54</v>
      </c>
      <c r="B19" s="5">
        <f>'Topic 1 - Openness'!B6</f>
        <v>4</v>
      </c>
      <c r="C19" s="50" t="s">
        <v>8</v>
      </c>
      <c r="D19" s="50"/>
    </row>
    <row r="20" spans="1:256">
      <c r="A20" s="52" t="s">
        <v>60</v>
      </c>
      <c r="B20" s="46">
        <f>B16+B17+B18+B19</f>
        <v>11</v>
      </c>
      <c r="C20" s="21"/>
      <c r="D20" s="21"/>
    </row>
    <row r="21" spans="1:256">
      <c r="A21" s="52"/>
      <c r="B21" s="46"/>
      <c r="C21" s="21"/>
      <c r="D21" s="21"/>
    </row>
    <row r="22" spans="1:256">
      <c r="A22" s="14"/>
      <c r="B22" s="5"/>
      <c r="C22" s="5"/>
      <c r="D22" s="5"/>
    </row>
    <row r="23" spans="1:256" s="1" customFormat="1">
      <c r="A23" s="15" t="s">
        <v>55</v>
      </c>
      <c r="B23" s="17" t="s">
        <v>0</v>
      </c>
      <c r="C23" s="17" t="s">
        <v>3</v>
      </c>
      <c r="D23" s="17"/>
      <c r="E23" s="18"/>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row>
    <row r="24" spans="1:256" ht="25.5">
      <c r="A24" s="20" t="s">
        <v>56</v>
      </c>
      <c r="B24" s="5">
        <f>'Topic 2 - Analysis'!B4</f>
        <v>1</v>
      </c>
      <c r="C24" s="50" t="s">
        <v>9</v>
      </c>
      <c r="D24" s="50"/>
    </row>
    <row r="25" spans="1:256" ht="38.25">
      <c r="A25" s="20" t="s">
        <v>57</v>
      </c>
      <c r="B25" s="5">
        <f>'Topic 2 - Analysis'!B10</f>
        <v>2</v>
      </c>
      <c r="C25" s="50" t="s">
        <v>10</v>
      </c>
      <c r="D25" s="50"/>
    </row>
    <row r="26" spans="1:256" ht="25.5">
      <c r="A26" s="20" t="s">
        <v>58</v>
      </c>
      <c r="B26" s="5">
        <f>'Topic 2 - Analysis'!B15</f>
        <v>2</v>
      </c>
      <c r="C26" s="50" t="s">
        <v>11</v>
      </c>
      <c r="D26" s="50"/>
    </row>
    <row r="27" spans="1:256">
      <c r="A27" s="20" t="s">
        <v>59</v>
      </c>
      <c r="B27" s="5">
        <f>'Topic 2 - Analysis'!B20</f>
        <v>1</v>
      </c>
      <c r="C27" s="50" t="s">
        <v>12</v>
      </c>
      <c r="D27" s="50"/>
    </row>
    <row r="28" spans="1:256">
      <c r="A28" s="52" t="s">
        <v>61</v>
      </c>
      <c r="B28" s="46">
        <f>B24+B25+B26+B27</f>
        <v>6</v>
      </c>
      <c r="C28" s="21"/>
      <c r="D28" s="21"/>
    </row>
    <row r="29" spans="1:256">
      <c r="A29" s="52"/>
      <c r="B29" s="46"/>
      <c r="C29" s="21"/>
      <c r="D29" s="21"/>
    </row>
    <row r="30" spans="1:256">
      <c r="A30" s="14"/>
      <c r="B30" s="5"/>
      <c r="C30" s="5"/>
      <c r="D30" s="5"/>
    </row>
    <row r="31" spans="1:256" s="1" customFormat="1">
      <c r="A31" s="15" t="s">
        <v>62</v>
      </c>
      <c r="B31" s="17" t="s">
        <v>0</v>
      </c>
      <c r="C31" s="17" t="s">
        <v>3</v>
      </c>
      <c r="D31" s="17"/>
      <c r="E31" s="18"/>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19"/>
      <c r="FB31" s="19"/>
      <c r="FC31" s="19"/>
      <c r="FD31" s="19"/>
      <c r="FE31" s="19"/>
      <c r="FF31" s="19"/>
      <c r="FG31" s="19"/>
      <c r="FH31" s="19"/>
      <c r="FI31" s="19"/>
      <c r="FJ31" s="19"/>
      <c r="FK31" s="19"/>
      <c r="FL31" s="19"/>
      <c r="FM31" s="19"/>
      <c r="FN31" s="19"/>
      <c r="FO31" s="19"/>
      <c r="FP31" s="19"/>
      <c r="FQ31" s="19"/>
      <c r="FR31" s="19"/>
      <c r="FS31" s="19"/>
      <c r="FT31" s="19"/>
      <c r="FU31" s="19"/>
      <c r="FV31" s="19"/>
      <c r="FW31" s="19"/>
      <c r="FX31" s="19"/>
      <c r="FY31" s="19"/>
      <c r="FZ31" s="19"/>
      <c r="GA31" s="19"/>
      <c r="GB31" s="19"/>
      <c r="GC31" s="19"/>
      <c r="GD31" s="19"/>
      <c r="GE31" s="19"/>
      <c r="GF31" s="19"/>
      <c r="GG31" s="19"/>
      <c r="GH31" s="19"/>
      <c r="GI31" s="19"/>
      <c r="GJ31" s="19"/>
      <c r="GK31" s="19"/>
      <c r="GL31" s="19"/>
      <c r="GM31" s="19"/>
      <c r="GN31" s="19"/>
      <c r="GO31" s="19"/>
      <c r="GP31" s="19"/>
      <c r="GQ31" s="19"/>
      <c r="GR31" s="19"/>
      <c r="GS31" s="19"/>
      <c r="GT31" s="19"/>
      <c r="GU31" s="19"/>
      <c r="GV31" s="19"/>
      <c r="GW31" s="19"/>
      <c r="GX31" s="19"/>
      <c r="GY31" s="19"/>
      <c r="GZ31" s="19"/>
      <c r="HA31" s="19"/>
      <c r="HB31" s="19"/>
      <c r="HC31" s="19"/>
      <c r="HD31" s="19"/>
      <c r="HE31" s="19"/>
      <c r="HF31" s="19"/>
      <c r="HG31" s="19"/>
      <c r="HH31" s="19"/>
      <c r="HI31" s="19"/>
      <c r="HJ31" s="19"/>
      <c r="HK31" s="19"/>
      <c r="HL31" s="19"/>
      <c r="HM31" s="19"/>
      <c r="HN31" s="19"/>
      <c r="HO31" s="19"/>
      <c r="HP31" s="19"/>
      <c r="HQ31" s="19"/>
      <c r="HR31" s="19"/>
      <c r="HS31" s="19"/>
      <c r="HT31" s="19"/>
      <c r="HU31" s="19"/>
      <c r="HV31" s="19"/>
      <c r="HW31" s="19"/>
      <c r="HX31" s="19"/>
      <c r="HY31" s="19"/>
      <c r="HZ31" s="19"/>
      <c r="IA31" s="19"/>
      <c r="IB31" s="19"/>
      <c r="IC31" s="19"/>
      <c r="ID31" s="19"/>
      <c r="IE31" s="19"/>
      <c r="IF31" s="19"/>
      <c r="IG31" s="19"/>
      <c r="IH31" s="19"/>
      <c r="II31" s="19"/>
      <c r="IJ31" s="19"/>
      <c r="IK31" s="19"/>
      <c r="IL31" s="19"/>
      <c r="IM31" s="19"/>
      <c r="IN31" s="19"/>
      <c r="IO31" s="19"/>
      <c r="IP31" s="19"/>
      <c r="IQ31" s="19"/>
      <c r="IR31" s="19"/>
      <c r="IS31" s="19"/>
      <c r="IT31" s="19"/>
      <c r="IU31" s="19"/>
      <c r="IV31" s="19"/>
    </row>
    <row r="32" spans="1:256" ht="25.5">
      <c r="A32" s="20" t="s">
        <v>63</v>
      </c>
      <c r="B32" s="5">
        <f>'Topic 3 - Use'!B3</f>
        <v>1</v>
      </c>
      <c r="C32" s="50" t="s">
        <v>13</v>
      </c>
      <c r="D32" s="50"/>
    </row>
    <row r="33" spans="1:4" ht="25.5">
      <c r="A33" s="20" t="s">
        <v>64</v>
      </c>
      <c r="B33" s="5">
        <f>'Topic 3 - Use'!B4</f>
        <v>1</v>
      </c>
      <c r="C33" s="50" t="s">
        <v>14</v>
      </c>
      <c r="D33" s="50"/>
    </row>
    <row r="34" spans="1:4" ht="25.5">
      <c r="A34" s="20" t="s">
        <v>65</v>
      </c>
      <c r="B34" s="5">
        <f>'Topic 3 - Use'!B5</f>
        <v>0</v>
      </c>
      <c r="C34" s="50" t="s">
        <v>15</v>
      </c>
      <c r="D34" s="50"/>
    </row>
    <row r="35" spans="1:4" ht="38.25">
      <c r="A35" s="20" t="s">
        <v>66</v>
      </c>
      <c r="B35" s="5">
        <f>'Topic 3 - Use'!B6</f>
        <v>1</v>
      </c>
      <c r="C35" s="50" t="s">
        <v>16</v>
      </c>
      <c r="D35" s="50"/>
    </row>
    <row r="36" spans="1:4" ht="15.75" customHeight="1">
      <c r="A36" s="52" t="s">
        <v>67</v>
      </c>
      <c r="B36" s="46">
        <f>B32+B33+B34+B35</f>
        <v>3</v>
      </c>
      <c r="C36" s="21"/>
      <c r="D36" s="21"/>
    </row>
    <row r="37" spans="1:4">
      <c r="A37" s="52"/>
      <c r="B37" s="46"/>
      <c r="C37" s="21"/>
      <c r="D37" s="21"/>
    </row>
    <row r="39" spans="1:4">
      <c r="A39" s="15" t="s">
        <v>143</v>
      </c>
      <c r="B39" s="17">
        <f>SUM(B20+B28+B36)</f>
        <v>20</v>
      </c>
      <c r="C39" s="22"/>
      <c r="D39" s="22"/>
    </row>
  </sheetData>
  <mergeCells count="25">
    <mergeCell ref="A36:A37"/>
    <mergeCell ref="B36:B37"/>
    <mergeCell ref="B28:B29"/>
    <mergeCell ref="C17:D17"/>
    <mergeCell ref="C18:D18"/>
    <mergeCell ref="C19:D19"/>
    <mergeCell ref="C24:D24"/>
    <mergeCell ref="C27:D27"/>
    <mergeCell ref="C32:D32"/>
    <mergeCell ref="C25:D25"/>
    <mergeCell ref="A20:A21"/>
    <mergeCell ref="A28:A29"/>
    <mergeCell ref="C26:D26"/>
    <mergeCell ref="C35:D35"/>
    <mergeCell ref="B9:D9"/>
    <mergeCell ref="C33:D33"/>
    <mergeCell ref="C34:D34"/>
    <mergeCell ref="B20:B21"/>
    <mergeCell ref="C16:D16"/>
    <mergeCell ref="A11:D14"/>
    <mergeCell ref="B7:C7"/>
    <mergeCell ref="A1:D1"/>
    <mergeCell ref="A5:D5"/>
    <mergeCell ref="A6:D6"/>
    <mergeCell ref="B8:D8"/>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F12" sqref="F12"/>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9" t="s">
        <v>40</v>
      </c>
      <c r="B1" s="19" t="s">
        <v>34</v>
      </c>
      <c r="C1" s="19" t="s">
        <v>41</v>
      </c>
      <c r="D1" s="1" t="s">
        <v>42</v>
      </c>
      <c r="E1" s="1" t="s">
        <v>45</v>
      </c>
      <c r="F1" s="1" t="s">
        <v>68</v>
      </c>
      <c r="G1" s="1" t="s">
        <v>50</v>
      </c>
      <c r="H1" s="1" t="s">
        <v>55</v>
      </c>
      <c r="I1" s="1" t="s">
        <v>69</v>
      </c>
      <c r="J1" s="1" t="s">
        <v>62</v>
      </c>
      <c r="K1" s="1">
        <v>1</v>
      </c>
      <c r="L1" s="1">
        <v>2</v>
      </c>
      <c r="M1" s="1">
        <v>3</v>
      </c>
      <c r="N1" s="1">
        <v>4</v>
      </c>
      <c r="O1" s="1" t="s">
        <v>94</v>
      </c>
      <c r="P1" s="1" t="s">
        <v>72</v>
      </c>
      <c r="Q1" s="1" t="s">
        <v>73</v>
      </c>
      <c r="R1" s="1" t="s">
        <v>74</v>
      </c>
      <c r="S1" s="1" t="s">
        <v>75</v>
      </c>
      <c r="T1" s="1" t="s">
        <v>76</v>
      </c>
      <c r="U1" s="1" t="s">
        <v>95</v>
      </c>
      <c r="V1" s="1" t="s">
        <v>77</v>
      </c>
      <c r="W1" s="1" t="s">
        <v>78</v>
      </c>
      <c r="X1" s="1" t="s">
        <v>79</v>
      </c>
      <c r="Y1" s="1" t="s">
        <v>80</v>
      </c>
      <c r="Z1" s="1" t="s">
        <v>96</v>
      </c>
      <c r="AA1" s="1" t="s">
        <v>81</v>
      </c>
      <c r="AB1" s="1" t="s">
        <v>82</v>
      </c>
      <c r="AC1" s="1" t="s">
        <v>83</v>
      </c>
      <c r="AD1" s="1" t="s">
        <v>84</v>
      </c>
      <c r="AE1" s="1" t="s">
        <v>97</v>
      </c>
      <c r="AF1" s="23" t="s">
        <v>85</v>
      </c>
      <c r="AG1" s="23" t="s">
        <v>86</v>
      </c>
      <c r="AH1" s="23" t="s">
        <v>87</v>
      </c>
      <c r="AI1" s="23" t="s">
        <v>88</v>
      </c>
      <c r="AJ1" s="23" t="s">
        <v>89</v>
      </c>
      <c r="AK1" s="23" t="s">
        <v>90</v>
      </c>
      <c r="AL1" s="23" t="s">
        <v>91</v>
      </c>
      <c r="AM1" s="23" t="s">
        <v>92</v>
      </c>
      <c r="AN1" s="24" t="s">
        <v>93</v>
      </c>
      <c r="AO1" s="25" t="s">
        <v>98</v>
      </c>
      <c r="AP1" s="25" t="s">
        <v>99</v>
      </c>
      <c r="AQ1" s="25" t="s">
        <v>100</v>
      </c>
      <c r="AR1" s="25" t="s">
        <v>101</v>
      </c>
    </row>
    <row r="2" spans="1:44">
      <c r="A2" s="26" t="str">
        <f>Scoring!A5</f>
        <v>Special Community Disaster Loans Program</v>
      </c>
      <c r="B2" s="26" t="str">
        <f>Scoring!A7</f>
        <v>1660-AA44</v>
      </c>
      <c r="C2" s="27" t="str">
        <f>Scoring!A3</f>
        <v>Homeland Security</v>
      </c>
      <c r="D2" s="7">
        <f>Scoring!B9</f>
        <v>39906</v>
      </c>
      <c r="E2" s="7">
        <f>Scoring!D7</f>
        <v>0</v>
      </c>
      <c r="F2">
        <f>G2+H2+J2</f>
        <v>20</v>
      </c>
      <c r="G2">
        <f>SUM(K2:N2)</f>
        <v>11</v>
      </c>
      <c r="H2">
        <f>O2+U2+Z2+AE2</f>
        <v>6</v>
      </c>
      <c r="I2">
        <f>G2+H2</f>
        <v>17</v>
      </c>
      <c r="J2">
        <f>SUM(AO2:AR2)</f>
        <v>3</v>
      </c>
      <c r="K2">
        <f>'Topic 1 - Openness'!B3</f>
        <v>5</v>
      </c>
      <c r="L2">
        <f>'Topic 1 - Openness'!B4</f>
        <v>1</v>
      </c>
      <c r="M2">
        <f>'Topic 1 - Openness'!B5</f>
        <v>1</v>
      </c>
      <c r="N2">
        <f>'Topic 1 - Openness'!B6</f>
        <v>4</v>
      </c>
      <c r="O2">
        <f>'Topic 2 - Analysis'!B4</f>
        <v>1</v>
      </c>
      <c r="P2">
        <f>'Topic 2 - Analysis'!B5</f>
        <v>2</v>
      </c>
      <c r="Q2">
        <f>'Topic 2 - Analysis'!B6</f>
        <v>1</v>
      </c>
      <c r="R2">
        <f>'Topic 2 - Analysis'!B7</f>
        <v>1</v>
      </c>
      <c r="S2">
        <f>'Topic 2 - Analysis'!B8</f>
        <v>0</v>
      </c>
      <c r="T2">
        <f>'Topic 2 - Analysis'!B9</f>
        <v>0</v>
      </c>
      <c r="U2">
        <f>'Topic 2 - Analysis'!B10</f>
        <v>2</v>
      </c>
      <c r="V2">
        <f>'Topic 2 - Analysis'!B11</f>
        <v>2</v>
      </c>
      <c r="W2">
        <f>'Topic 2 - Analysis'!B12</f>
        <v>1</v>
      </c>
      <c r="X2">
        <f>'Topic 2 - Analysis'!B13</f>
        <v>2</v>
      </c>
      <c r="Y2">
        <f>'Topic 2 - Analysis'!B14</f>
        <v>2</v>
      </c>
      <c r="Z2">
        <f>'Topic 2 - Analysis'!B15</f>
        <v>2</v>
      </c>
      <c r="AA2">
        <f>'Topic 2 - Analysis'!B16</f>
        <v>3</v>
      </c>
      <c r="AB2">
        <f>'Topic 2 - Analysis'!B17</f>
        <v>2</v>
      </c>
      <c r="AC2">
        <f>'Topic 2 - Analysis'!B18</f>
        <v>1</v>
      </c>
      <c r="AD2">
        <f>'Topic 2 - Analysis'!B19</f>
        <v>1</v>
      </c>
      <c r="AE2">
        <f>'Topic 2 - Analysis'!B20</f>
        <v>1</v>
      </c>
      <c r="AF2">
        <f>'Topic 2 - Analysis'!B21</f>
        <v>2</v>
      </c>
      <c r="AG2">
        <f>'Topic 2 - Analysis'!B22</f>
        <v>3</v>
      </c>
      <c r="AH2">
        <f>'Topic 2 - Analysis'!B23</f>
        <v>0</v>
      </c>
      <c r="AI2">
        <f>'Topic 2 - Analysis'!B24</f>
        <v>1</v>
      </c>
      <c r="AJ2">
        <f>'Topic 2 - Analysis'!B25</f>
        <v>3</v>
      </c>
      <c r="AK2">
        <f>'Topic 2 - Analysis'!B26</f>
        <v>0</v>
      </c>
      <c r="AL2">
        <f>'Topic 2 - Analysis'!B27</f>
        <v>0</v>
      </c>
      <c r="AM2">
        <f>'Topic 2 - Analysis'!B28</f>
        <v>1</v>
      </c>
      <c r="AN2">
        <f>'Topic 2 - Analysis'!B29</f>
        <v>1</v>
      </c>
      <c r="AO2">
        <f>'Topic 3 - Use'!B3</f>
        <v>1</v>
      </c>
      <c r="AP2">
        <f>'Topic 3 - Use'!B4</f>
        <v>1</v>
      </c>
      <c r="AQ2">
        <f>'Topic 3 - Use'!B5</f>
        <v>0</v>
      </c>
      <c r="AR2">
        <f>'Topic 3 - Use'!B6</f>
        <v>1</v>
      </c>
    </row>
    <row r="3" spans="1:44">
      <c r="A3" s="26"/>
      <c r="B3" s="26"/>
      <c r="C3" s="27"/>
    </row>
    <row r="4" spans="1:44">
      <c r="A4" s="26"/>
      <c r="B4" s="26"/>
      <c r="C4" s="27"/>
    </row>
    <row r="5" spans="1:44">
      <c r="A5" s="26"/>
      <c r="B5" s="26"/>
      <c r="C5" s="27"/>
    </row>
    <row r="6" spans="1:44">
      <c r="A6" s="19"/>
      <c r="B6" s="19"/>
      <c r="C6" s="28"/>
    </row>
    <row r="7" spans="1:44">
      <c r="A7" s="26"/>
      <c r="B7" s="26"/>
      <c r="C7" s="27"/>
    </row>
    <row r="8" spans="1:44">
      <c r="A8" s="26"/>
      <c r="B8" s="26"/>
      <c r="C8" s="27"/>
    </row>
    <row r="9" spans="1:44">
      <c r="A9" s="26"/>
      <c r="B9" s="26"/>
      <c r="C9" s="27"/>
    </row>
    <row r="10" spans="1:44">
      <c r="A10" s="26"/>
      <c r="B10" s="26"/>
      <c r="C10" s="27"/>
    </row>
    <row r="11" spans="1:44">
      <c r="A11" s="19"/>
      <c r="B11" s="19"/>
      <c r="C11" s="28"/>
    </row>
    <row r="12" spans="1:44">
      <c r="A12" s="26"/>
      <c r="B12" s="26"/>
      <c r="C12" s="27"/>
    </row>
    <row r="13" spans="1:44">
      <c r="A13" s="26"/>
      <c r="B13" s="26"/>
      <c r="C13" s="27"/>
    </row>
    <row r="14" spans="1:44">
      <c r="A14" s="26"/>
      <c r="B14" s="26"/>
      <c r="C14" s="27"/>
    </row>
    <row r="15" spans="1:44">
      <c r="A15" s="26"/>
      <c r="B15" s="26"/>
      <c r="C15" s="27"/>
    </row>
    <row r="16" spans="1:44">
      <c r="A16" s="19"/>
      <c r="B16" s="19"/>
      <c r="C16" s="28"/>
    </row>
    <row r="17" spans="1:4">
      <c r="A17" s="26"/>
      <c r="B17" s="26"/>
      <c r="C17" s="27"/>
    </row>
    <row r="18" spans="1:4">
      <c r="A18" s="19"/>
      <c r="B18" s="19"/>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IV6"/>
  <sheetViews>
    <sheetView workbookViewId="0">
      <selection activeCell="E4" sqref="E4"/>
    </sheetView>
  </sheetViews>
  <sheetFormatPr defaultRowHeight="12.75"/>
  <cols>
    <col min="1" max="1" width="29.140625" style="3" customWidth="1"/>
    <col min="2" max="2" width="5.85546875" style="37" customWidth="1"/>
    <col min="3" max="3" width="9.28515625" style="37" customWidth="1"/>
    <col min="4" max="4" width="34.140625" style="6" customWidth="1"/>
    <col min="5" max="256" width="9.140625" style="3"/>
  </cols>
  <sheetData>
    <row r="1" spans="1:4" ht="15.75">
      <c r="A1" s="54" t="s">
        <v>70</v>
      </c>
      <c r="B1" s="55"/>
      <c r="C1" s="55"/>
      <c r="D1" s="56"/>
    </row>
    <row r="2" spans="1:4">
      <c r="A2" s="30" t="s">
        <v>108</v>
      </c>
      <c r="B2" s="31" t="s">
        <v>0</v>
      </c>
      <c r="C2" s="31" t="s">
        <v>32</v>
      </c>
      <c r="D2" s="32" t="s">
        <v>4</v>
      </c>
    </row>
    <row r="3" spans="1:4" ht="89.25">
      <c r="A3" s="33" t="s">
        <v>106</v>
      </c>
      <c r="B3" s="34">
        <v>5</v>
      </c>
      <c r="C3" s="4">
        <v>1</v>
      </c>
      <c r="D3" s="35" t="s">
        <v>125</v>
      </c>
    </row>
    <row r="4" spans="1:4" ht="89.25">
      <c r="A4" s="33" t="s">
        <v>52</v>
      </c>
      <c r="B4" s="34">
        <v>1</v>
      </c>
      <c r="C4" s="4">
        <v>2</v>
      </c>
      <c r="D4" s="36" t="s">
        <v>116</v>
      </c>
    </row>
    <row r="5" spans="1:4" ht="153">
      <c r="A5" s="33" t="s">
        <v>53</v>
      </c>
      <c r="B5" s="34">
        <v>1</v>
      </c>
      <c r="C5" s="4">
        <v>3</v>
      </c>
      <c r="D5" s="36" t="s">
        <v>126</v>
      </c>
    </row>
    <row r="6" spans="1:4" ht="51">
      <c r="A6" s="33" t="s">
        <v>107</v>
      </c>
      <c r="B6" s="34">
        <v>4</v>
      </c>
      <c r="C6" s="4">
        <v>4</v>
      </c>
      <c r="D6" s="36" t="s">
        <v>117</v>
      </c>
    </row>
  </sheetData>
  <mergeCells count="1">
    <mergeCell ref="A1:D1"/>
  </mergeCells>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E19" sqref="E19"/>
    </sheetView>
  </sheetViews>
  <sheetFormatPr defaultRowHeight="12.75"/>
  <cols>
    <col min="1" max="1" width="29" style="6" customWidth="1"/>
    <col min="2" max="2" width="7.140625" style="37" customWidth="1"/>
    <col min="3" max="3" width="9.28515625" style="3" customWidth="1"/>
    <col min="4" max="4" width="41.7109375" style="6" customWidth="1"/>
    <col min="5" max="256" width="9.140625" style="3"/>
  </cols>
  <sheetData>
    <row r="1" spans="1:256" ht="14.25" customHeight="1">
      <c r="A1" s="57" t="s">
        <v>71</v>
      </c>
      <c r="B1" s="58"/>
      <c r="C1" s="58"/>
      <c r="D1" s="59"/>
    </row>
    <row r="2" spans="1:256">
      <c r="A2" s="30" t="s">
        <v>109</v>
      </c>
      <c r="B2" s="31" t="s">
        <v>0</v>
      </c>
      <c r="C2" s="31" t="s">
        <v>32</v>
      </c>
      <c r="D2" s="32" t="s">
        <v>4</v>
      </c>
    </row>
    <row r="3" spans="1:256">
      <c r="A3" s="36"/>
      <c r="B3" s="38"/>
      <c r="C3" s="38"/>
      <c r="D3" s="39"/>
    </row>
    <row r="4" spans="1:256" ht="90">
      <c r="A4" s="40" t="s">
        <v>102</v>
      </c>
      <c r="B4" s="41">
        <f>ROUND(AVERAGE(B5:B9),0)</f>
        <v>1</v>
      </c>
      <c r="C4" s="42"/>
      <c r="D4" s="43"/>
    </row>
    <row r="5" spans="1:256" ht="191.25">
      <c r="A5" s="34" t="s">
        <v>17</v>
      </c>
      <c r="B5" s="4">
        <v>2</v>
      </c>
      <c r="C5" s="44" t="s">
        <v>72</v>
      </c>
      <c r="D5" s="36" t="s">
        <v>127</v>
      </c>
    </row>
    <row r="6" spans="1:256" ht="76.5">
      <c r="A6" s="34" t="s">
        <v>18</v>
      </c>
      <c r="B6" s="4">
        <v>1</v>
      </c>
      <c r="C6" s="44" t="s">
        <v>73</v>
      </c>
      <c r="D6" s="36" t="s">
        <v>120</v>
      </c>
    </row>
    <row r="7" spans="1:256" ht="191.25">
      <c r="A7" s="34" t="s">
        <v>19</v>
      </c>
      <c r="B7" s="4">
        <v>1</v>
      </c>
      <c r="C7" s="44" t="s">
        <v>74</v>
      </c>
      <c r="D7" s="36" t="s">
        <v>128</v>
      </c>
    </row>
    <row r="8" spans="1:256" ht="63.75">
      <c r="A8" s="34" t="s">
        <v>20</v>
      </c>
      <c r="B8" s="4">
        <v>0</v>
      </c>
      <c r="C8" s="44" t="s">
        <v>75</v>
      </c>
      <c r="D8" s="36" t="s">
        <v>121</v>
      </c>
    </row>
    <row r="9" spans="1:256" ht="60">
      <c r="A9" s="34" t="s">
        <v>38</v>
      </c>
      <c r="B9" s="4">
        <v>0</v>
      </c>
      <c r="C9" s="44" t="s">
        <v>76</v>
      </c>
      <c r="D9" s="36" t="s">
        <v>129</v>
      </c>
    </row>
    <row r="10" spans="1:256" ht="105">
      <c r="A10" s="40" t="s">
        <v>57</v>
      </c>
      <c r="B10" s="41">
        <f>ROUND(AVERAGE(B11:B14),0)</f>
        <v>2</v>
      </c>
      <c r="C10" s="42"/>
      <c r="D10" s="43"/>
    </row>
    <row r="11" spans="1:256" ht="140.25">
      <c r="A11" s="34" t="s">
        <v>21</v>
      </c>
      <c r="B11" s="4">
        <v>2</v>
      </c>
      <c r="C11" s="44" t="s">
        <v>77</v>
      </c>
      <c r="D11" s="36" t="s">
        <v>122</v>
      </c>
    </row>
    <row r="12" spans="1:256" ht="105">
      <c r="A12" s="34" t="s">
        <v>22</v>
      </c>
      <c r="B12" s="4">
        <v>1</v>
      </c>
      <c r="C12" s="44" t="s">
        <v>78</v>
      </c>
      <c r="D12" s="36" t="s">
        <v>123</v>
      </c>
    </row>
    <row r="13" spans="1:256" ht="140.25">
      <c r="A13" s="34" t="s">
        <v>20</v>
      </c>
      <c r="B13" s="4">
        <v>2</v>
      </c>
      <c r="C13" s="44" t="s">
        <v>79</v>
      </c>
      <c r="D13" s="36" t="s">
        <v>130</v>
      </c>
    </row>
    <row r="14" spans="1:256" ht="75">
      <c r="A14" s="34" t="s">
        <v>39</v>
      </c>
      <c r="B14" s="4">
        <v>2</v>
      </c>
      <c r="C14" s="44" t="s">
        <v>80</v>
      </c>
      <c r="D14" s="36" t="s">
        <v>131</v>
      </c>
    </row>
    <row r="15" spans="1:256" s="2" customFormat="1" ht="60">
      <c r="A15" s="40" t="s">
        <v>58</v>
      </c>
      <c r="B15" s="41">
        <f>ROUND(AVERAGE(B16:B19),0)</f>
        <v>2</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102">
      <c r="A16" s="34" t="s">
        <v>46</v>
      </c>
      <c r="B16" s="4">
        <v>3</v>
      </c>
      <c r="C16" s="44" t="s">
        <v>81</v>
      </c>
      <c r="D16" s="36" t="s">
        <v>132</v>
      </c>
    </row>
    <row r="17" spans="1:4" ht="195">
      <c r="A17" s="34" t="s">
        <v>47</v>
      </c>
      <c r="B17" s="4">
        <v>2</v>
      </c>
      <c r="C17" s="44" t="s">
        <v>82</v>
      </c>
      <c r="D17" s="36" t="s">
        <v>124</v>
      </c>
    </row>
    <row r="18" spans="1:4" ht="204">
      <c r="A18" s="34" t="s">
        <v>23</v>
      </c>
      <c r="B18" s="4">
        <v>1</v>
      </c>
      <c r="C18" s="44" t="s">
        <v>83</v>
      </c>
      <c r="D18" s="36" t="s">
        <v>133</v>
      </c>
    </row>
    <row r="19" spans="1:4" ht="140.25">
      <c r="A19" s="34" t="s">
        <v>24</v>
      </c>
      <c r="B19" s="4">
        <v>1</v>
      </c>
      <c r="C19" s="44" t="s">
        <v>84</v>
      </c>
      <c r="D19" s="36" t="s">
        <v>144</v>
      </c>
    </row>
    <row r="20" spans="1:4" ht="45">
      <c r="A20" s="40" t="s">
        <v>59</v>
      </c>
      <c r="B20" s="41">
        <f>ROUND(AVERAGE(B21:B29),0)</f>
        <v>1</v>
      </c>
      <c r="C20" s="42"/>
      <c r="D20" s="43"/>
    </row>
    <row r="21" spans="1:4" ht="165.75">
      <c r="A21" s="34" t="s">
        <v>48</v>
      </c>
      <c r="B21" s="4">
        <v>2</v>
      </c>
      <c r="C21" s="44" t="s">
        <v>85</v>
      </c>
      <c r="D21" s="36" t="s">
        <v>134</v>
      </c>
    </row>
    <row r="22" spans="1:4" ht="60">
      <c r="A22" s="34" t="s">
        <v>25</v>
      </c>
      <c r="B22" s="4">
        <v>3</v>
      </c>
      <c r="C22" s="44" t="s">
        <v>86</v>
      </c>
      <c r="D22" s="36" t="s">
        <v>135</v>
      </c>
    </row>
    <row r="23" spans="1:4" ht="60">
      <c r="A23" s="34" t="s">
        <v>26</v>
      </c>
      <c r="B23" s="4">
        <v>0</v>
      </c>
      <c r="C23" s="44" t="s">
        <v>87</v>
      </c>
      <c r="D23" s="36" t="s">
        <v>129</v>
      </c>
    </row>
    <row r="24" spans="1:4" ht="153">
      <c r="A24" s="34" t="s">
        <v>27</v>
      </c>
      <c r="B24" s="4">
        <v>1</v>
      </c>
      <c r="C24" s="44" t="s">
        <v>88</v>
      </c>
      <c r="D24" s="36" t="s">
        <v>136</v>
      </c>
    </row>
    <row r="25" spans="1:4" ht="255">
      <c r="A25" s="34" t="s">
        <v>28</v>
      </c>
      <c r="B25" s="4">
        <v>3</v>
      </c>
      <c r="C25" s="44" t="s">
        <v>89</v>
      </c>
      <c r="D25" s="36" t="s">
        <v>140</v>
      </c>
    </row>
    <row r="26" spans="1:4" ht="45">
      <c r="A26" s="34" t="s">
        <v>49</v>
      </c>
      <c r="B26" s="4">
        <v>0</v>
      </c>
      <c r="C26" s="44" t="s">
        <v>90</v>
      </c>
      <c r="D26" s="36" t="s">
        <v>115</v>
      </c>
    </row>
    <row r="27" spans="1:4" ht="60">
      <c r="A27" s="34" t="s">
        <v>29</v>
      </c>
      <c r="B27" s="4">
        <v>0</v>
      </c>
      <c r="C27" s="44" t="s">
        <v>91</v>
      </c>
      <c r="D27" s="36" t="s">
        <v>139</v>
      </c>
    </row>
    <row r="28" spans="1:4" ht="76.5">
      <c r="A28" s="34" t="s">
        <v>30</v>
      </c>
      <c r="B28" s="4">
        <v>1</v>
      </c>
      <c r="C28" s="44" t="s">
        <v>92</v>
      </c>
      <c r="D28" s="36" t="s">
        <v>138</v>
      </c>
    </row>
    <row r="29" spans="1:4" ht="75">
      <c r="A29" s="34" t="s">
        <v>31</v>
      </c>
      <c r="B29" s="4">
        <v>1</v>
      </c>
      <c r="C29" s="44" t="s">
        <v>93</v>
      </c>
      <c r="D29" s="36" t="s">
        <v>137</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IV6"/>
  <sheetViews>
    <sheetView workbookViewId="0">
      <selection activeCell="D4" sqref="D4"/>
    </sheetView>
  </sheetViews>
  <sheetFormatPr defaultRowHeight="12.75"/>
  <cols>
    <col min="1" max="1" width="28.7109375" style="3" customWidth="1"/>
    <col min="2" max="2" width="5.85546875" style="3" customWidth="1"/>
    <col min="3" max="3" width="9.28515625" style="3" customWidth="1"/>
    <col min="4" max="4" width="40.28515625" style="6" customWidth="1"/>
    <col min="5" max="256" width="9.140625" style="3"/>
  </cols>
  <sheetData>
    <row r="1" spans="1:4" ht="15.75">
      <c r="A1" s="54" t="s">
        <v>62</v>
      </c>
      <c r="B1" s="55"/>
      <c r="C1" s="55"/>
      <c r="D1" s="56"/>
    </row>
    <row r="2" spans="1:4">
      <c r="A2" s="30" t="s">
        <v>109</v>
      </c>
      <c r="B2" s="31" t="s">
        <v>0</v>
      </c>
      <c r="C2" s="31" t="s">
        <v>32</v>
      </c>
      <c r="D2" s="32" t="s">
        <v>4</v>
      </c>
    </row>
    <row r="3" spans="1:4" ht="60">
      <c r="A3" s="33" t="s">
        <v>103</v>
      </c>
      <c r="B3" s="34">
        <v>1</v>
      </c>
      <c r="C3" s="4">
        <v>9</v>
      </c>
      <c r="D3" s="36" t="s">
        <v>118</v>
      </c>
    </row>
    <row r="4" spans="1:4" ht="76.5">
      <c r="A4" s="33" t="s">
        <v>64</v>
      </c>
      <c r="B4" s="34">
        <v>1</v>
      </c>
      <c r="C4" s="4">
        <v>10</v>
      </c>
      <c r="D4" s="36" t="s">
        <v>142</v>
      </c>
    </row>
    <row r="5" spans="1:4" ht="75">
      <c r="A5" s="33" t="s">
        <v>104</v>
      </c>
      <c r="B5" s="34">
        <v>0</v>
      </c>
      <c r="C5" s="4">
        <v>11</v>
      </c>
      <c r="D5" s="36" t="s">
        <v>141</v>
      </c>
    </row>
    <row r="6" spans="1:4" ht="90">
      <c r="A6" s="33" t="s">
        <v>105</v>
      </c>
      <c r="B6" s="34">
        <v>1</v>
      </c>
      <c r="C6" s="4">
        <v>12</v>
      </c>
      <c r="D6" s="36" t="s">
        <v>119</v>
      </c>
    </row>
  </sheetData>
  <mergeCells count="1">
    <mergeCell ref="A1:D1"/>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2011-08-16T21:31:57Z</dcterms:modified>
</cp:coreProperties>
</file>