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720" yWindow="-180"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AP2"/>
  <c r="J2" s="1"/>
  <c r="AO2"/>
  <c r="AN2"/>
  <c r="AM2"/>
  <c r="AL2"/>
  <c r="AK2"/>
  <c r="AJ2"/>
  <c r="AI2"/>
  <c r="AH2"/>
  <c r="AG2"/>
  <c r="AF2"/>
  <c r="AD2"/>
  <c r="AC2"/>
  <c r="AB2"/>
  <c r="AA2"/>
  <c r="Y2"/>
  <c r="X2"/>
  <c r="W2"/>
  <c r="V2"/>
  <c r="T2"/>
  <c r="S2"/>
  <c r="R2"/>
  <c r="Q2"/>
  <c r="P2"/>
  <c r="N2"/>
  <c r="M2"/>
  <c r="L2"/>
  <c r="K2"/>
  <c r="G2" s="1"/>
  <c r="D2"/>
  <c r="C2"/>
  <c r="B2"/>
  <c r="A2"/>
  <c r="B20" i="3"/>
  <c r="AE2" i="5"/>
  <c r="B15" i="3"/>
  <c r="Z2" i="5"/>
  <c r="B10" i="3"/>
  <c r="U2" i="5"/>
  <c r="H2" s="1"/>
  <c r="B4" i="3"/>
  <c r="O2" i="5"/>
  <c r="B32" i="1"/>
  <c r="B33"/>
  <c r="B36" s="1"/>
  <c r="B34"/>
  <c r="B35"/>
  <c r="B19"/>
  <c r="B18"/>
  <c r="B17"/>
  <c r="B16"/>
  <c r="B20" s="1"/>
  <c r="B39" s="1"/>
  <c r="B26"/>
  <c r="B24"/>
  <c r="B28" s="1"/>
  <c r="B25"/>
  <c r="B27"/>
  <c r="F2" i="5" l="1"/>
  <c r="I2"/>
</calcChain>
</file>

<file path=xl/sharedStrings.xml><?xml version="1.0" encoding="utf-8"?>
<sst xmlns="http://schemas.openxmlformats.org/spreadsheetml/2006/main" count="193" uniqueCount="137">
  <si>
    <t>Score</t>
  </si>
  <si>
    <t>Regulatory Scoring</t>
  </si>
  <si>
    <t>Rule summary:</t>
  </si>
  <si>
    <t>Comments</t>
  </si>
  <si>
    <t>Comment</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</si>
  <si>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</si>
  <si>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</si>
  <si>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</si>
  <si>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</si>
  <si>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</si>
  <si>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</si>
  <si>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</si>
  <si>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</si>
  <si>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</si>
  <si>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</si>
  <si>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</si>
  <si>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</si>
  <si>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</si>
  <si>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</si>
  <si>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</si>
  <si>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</si>
  <si>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</si>
  <si>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</si>
  <si>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</si>
  <si>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</si>
  <si>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</si>
  <si>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</si>
  <si>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</si>
  <si>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</si>
  <si>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</si>
  <si>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</si>
  <si>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</si>
  <si>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</si>
  <si>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</si>
  <si>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</si>
  <si>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</si>
  <si>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</si>
  <si>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</si>
  <si>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</si>
  <si>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</si>
  <si>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</si>
  <si>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</si>
  <si>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</si>
  <si>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</si>
  <si>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</si>
  <si>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</si>
  <si>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</si>
  <si>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</si>
  <si>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</si>
  <si>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</si>
  <si>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</si>
  <si>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</si>
  <si>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</si>
  <si>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</si>
  <si>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</si>
  <si>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</si>
  <si>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</si>
  <si>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</si>
  <si>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Openness (Accessible, Data and Models Verifiable, and Comprehensible)</t>
  </si>
  <si>
    <t>Analysis (Outcomes, Systemic Problem, Alternatives, Benefit-Cost)</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</si>
  <si>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</si>
  <si>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</si>
  <si>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</si>
  <si>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</si>
  <si>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</si>
  <si>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</si>
  <si>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</si>
  <si>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</si>
  <si>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</si>
  <si>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</si>
  <si>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</si>
  <si>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</si>
  <si>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</si>
  <si>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</si>
  <si>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</si>
  <si>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</si>
  <si>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</si>
  <si>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</si>
  <si>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</si>
  <si>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</si>
  <si>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</si>
  <si>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</si>
  <si>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</si>
  <si>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</si>
  <si>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</si>
  <si>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</si>
  <si>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</si>
  <si>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</si>
  <si>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</si>
  <si>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</si>
  <si>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</si>
  <si>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</si>
  <si>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</si>
  <si>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</si>
  <si>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</si>
  <si>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</si>
  <si>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</si>
  <si>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EPA</t>
  </si>
  <si>
    <t>Renewable Fuels Program</t>
  </si>
  <si>
    <t>2060-A081</t>
  </si>
  <si>
    <t>Proposed</t>
  </si>
  <si>
    <t>yes</t>
  </si>
  <si>
    <t>See above.</t>
  </si>
  <si>
    <t>Econometric modeling is used to estimate many of the price impacts, including on world food, land and  fuel prices.</t>
  </si>
  <si>
    <t>No alternatives are analyzed nor is a net benefits analysis performed on the proposal.</t>
  </si>
  <si>
    <t>No, see above.</t>
  </si>
  <si>
    <t>The notice does not identify how the rule, which mandates that 36 billion gallons of renewable fuels be produced annually by 2022, affects citizens' quality of life. It states: "The primary purpose of the RFS program is to require a minimum volume of renewable fuel to be used
each year in the transportation sector."</t>
  </si>
  <si>
    <t xml:space="preserve">This depends on the desired outcome.  Assuming it is not simply to increase world renewable fuels production, there is no coherent testable theory presented. </t>
  </si>
  <si>
    <t>No, it simply states that the regulation is needed to implement the EISA.</t>
  </si>
  <si>
    <t xml:space="preserve">No real problem statement is presented other than what can be inferred from the goals set forth by the EISA to assure that a minimum amount of renewable fuels (of four different types) is used in transportation by 2022.  </t>
  </si>
  <si>
    <t>The proposal does a good job of analyzing most of the expenditures likely to arise using complex modeling.</t>
  </si>
  <si>
    <t>The proposal does a good job of analyzing most of the behavioral changes that are likely to occur with the exception of the foreign consumer and political reaction. However, more work in this area is promised for the final.</t>
  </si>
  <si>
    <t xml:space="preserve">Ranges are presented and sensitivity analysis was performed in some of the studies that are cited as inputs.  However, the various impacts and costs are not presented in summary or complete form. </t>
  </si>
  <si>
    <t>With this proposed rule, the Environmental Protection Agency is enacting the requirements of the Energy Independence and Security Act of 2007 (EISA). The statutory requirements implement changes to the Renewable Fuel Standard (RFS) program, specifying the volumes of cellulosic biofuel, biomass-based diesel, advanced biofuel, and total renewable fuel that must be used in transportation each year, with the volumes increasing over time. The revised statutory requirements also include new definitions and criteria for both renewable fuels and the feed stocks used to produce them.</t>
  </si>
  <si>
    <t>Assuming that the problem is excessive oil imports in 2022, the uncertainty of this problem is expressed by a wide range of impacts and promises of more analysis to come by the final rule stage.</t>
  </si>
  <si>
    <t>Very limited discussion of alternative options discussed in the Regulatory Flexibility Analysis at the end of the RIA. This discussion does not seriously consider any alternatives, but talks about the role of potential alternatives in the development of the rulemaking.</t>
  </si>
  <si>
    <t>Only partial costs of some of the impacts of the proposal relative to the baseline is presented. No other alternatives are considered.</t>
  </si>
  <si>
    <t>There is no serious discussion of alternatives.</t>
  </si>
  <si>
    <t>There is no evidence that the economic analysis was used.  The rule implemented the EISA with no real alternatives presented. The RIA does exist, however.</t>
  </si>
  <si>
    <t>There was no discussion of this topic. The agency does have access to potential data to assess the regulation's performance, however, there is no discussion as to how and whether this will be used and whether it will be done.</t>
  </si>
  <si>
    <t>See Topic 1 Tab</t>
  </si>
  <si>
    <t>See Topic 2 Tab</t>
  </si>
  <si>
    <t>See Topic 3 Tab</t>
  </si>
  <si>
    <t>2060-AO81 can be found on regulations.gov using the RIN and using a keyword search.  To find the RIA on regulations.gov, narrow the search by typing in "Regulatory Impact Analysis". It is difficult to find because you have to sort through a list, but eventually the analysis will come up. On the EPA website, the proposed regulation and the RIA can be found by clicking on Laws and Regulations.</t>
  </si>
  <si>
    <t>There are 970 endnotes to the numerous data sets and articles used in the RIA.  They are not linked and some are communications and draft manuscripts, which makes it difficult to verify much of the data is used.</t>
  </si>
  <si>
    <t xml:space="preserve">In many cases the models are large, complex econometric models that are difficult to verify. The RIA also relies on several complex environmental modeling tools (FASOM, etc.), however these models are incredibly complex and the process behind them is not readily available in the RIA. There are links to other documents, however, that list these analyses. </t>
  </si>
  <si>
    <t>Little attempt was made to make the complex analysis, which drew from many different scientific disciplines,  understandable to the layperson. The RIA is incredibly technical and would not be readily understood, even to an educated reader. The sheer volume of pages makes it difficult for any reader to navigate, and there are no clickable links or other aids. In many cases, the RIA goes into unnecessary minutia of the production of renewable fuels.</t>
  </si>
  <si>
    <t xml:space="preserve">It discusses possible impacts such as effects on air quality, oil imports, water quality, GHG emissions, land use, and food consumption but doesn't really explain how or in which direction these impacts might affect the quality of life.  It states that much of the needed analysis will be done before the final rules is issued.  </t>
  </si>
  <si>
    <t>Once again, no clear outcome measurements are given. There is ample citation and empirical support for the channels discussed above, however.</t>
  </si>
  <si>
    <t>While there is no discussion of outcomes, the RIA does conduct a number of sensitivity analyses and explicitly discusses the uncertain nature of estimating climate costs and benefits. Within this broader discussion of uncertainty, however, there is no comprehensive analysis of how uncertainty could affect the outcomes.</t>
  </si>
  <si>
    <t xml:space="preserve">Baseline modeling is used for some of the impacts such as oil imports, agricultural production and imports, and some of the GHG and air pollution impacts.  However some important impacts, such as the affect of lower world oil prices on the rest of the world oil consumption, are not estimated. </t>
  </si>
  <si>
    <t>The proposal does do a good job by using economic models develop for the agricultural and energy sectors which provide the cost impacts, but it is not clear that the infrastructure capital costs are taken into account.  There are no summary tables.</t>
  </si>
  <si>
    <t xml:space="preserve">The analysis identifies many parties who would benefit in the US, such as agricultural land owners and petroleum consumers, but it is not clear that these are social benefits rather than transfers. Again there is no summary aggregate benefit table.  </t>
  </si>
  <si>
    <t>The agency didn't calculate net benefits, but it could be possible to do so.</t>
  </si>
  <si>
    <t xml:space="preserve">The agency did not discuss how it might measure impacts, although the use of renewable fuels shouldn't be difficult to measure and track. </t>
  </si>
  <si>
    <t>Total</t>
  </si>
  <si>
    <t>If the premise is that we should import less oil in 2022 than we would without the regulation then some evidence is presented that since the US is such a large buyer of oil and thus a monopsonist, it could lower the price by importing less and possibly reduce macroeconomic impacts on the US economy caused by supplier interruptions.</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</si>
</sst>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0" fillId="2" borderId="0" xfId="0" applyFill="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4" borderId="0" xfId="0" applyFont="1" applyFill="1" applyBorder="1" applyAlignment="1">
      <alignment horizontal="left"/>
    </xf>
    <xf numFmtId="0" fontId="1" fillId="4"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4" borderId="1" xfId="0" applyFont="1" applyFill="1" applyBorder="1"/>
    <xf numFmtId="0" fontId="1" fillId="4" borderId="1" xfId="0" applyFont="1" applyFill="1" applyBorder="1" applyAlignment="1">
      <alignment horizontal="left"/>
    </xf>
    <xf numFmtId="0" fontId="1" fillId="4"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1" applyNumberFormat="1" applyFont="1" applyBorder="1" applyAlignment="1" applyProtection="1">
      <alignment vertical="distributed"/>
    </xf>
    <xf numFmtId="0" fontId="5" fillId="0" borderId="1" xfId="0" applyFont="1" applyBorder="1" applyAlignment="1">
      <alignment wrapText="1"/>
    </xf>
    <xf numFmtId="0" fontId="5" fillId="0" borderId="0" xfId="0" applyFont="1" applyAlignment="1">
      <alignment horizontal="left"/>
    </xf>
    <xf numFmtId="0" fontId="1" fillId="3" borderId="1" xfId="0" applyFont="1" applyFill="1" applyBorder="1" applyAlignment="1">
      <alignment horizontal="left"/>
    </xf>
    <xf numFmtId="0" fontId="1" fillId="3" borderId="1" xfId="0" applyFont="1" applyFill="1" applyBorder="1" applyAlignment="1">
      <alignment wrapText="1"/>
    </xf>
    <xf numFmtId="0" fontId="7" fillId="4" borderId="1" xfId="0" applyFont="1" applyFill="1" applyBorder="1" applyAlignment="1">
      <alignment wrapText="1"/>
    </xf>
    <xf numFmtId="0" fontId="5" fillId="4" borderId="1" xfId="0" applyFont="1" applyFill="1" applyBorder="1" applyAlignment="1">
      <alignment horizontal="left"/>
    </xf>
    <xf numFmtId="0" fontId="5" fillId="4" borderId="1" xfId="0" applyFont="1" applyFill="1" applyBorder="1"/>
    <xf numFmtId="0" fontId="5" fillId="4" borderId="1" xfId="0" applyFont="1" applyFill="1" applyBorder="1" applyAlignment="1">
      <alignment wrapText="1"/>
    </xf>
    <xf numFmtId="0" fontId="5" fillId="0" borderId="1" xfId="0" applyFont="1" applyBorder="1"/>
    <xf numFmtId="0" fontId="5" fillId="0" borderId="0" xfId="0" applyFont="1" applyFill="1"/>
    <xf numFmtId="0" fontId="3" fillId="0" borderId="0" xfId="1" applyFont="1" applyBorder="1" applyAlignment="1" applyProtection="1">
      <alignment horizontal="left"/>
    </xf>
    <xf numFmtId="0" fontId="5" fillId="4"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horizontal="left" wrapText="1"/>
    </xf>
    <xf numFmtId="0" fontId="5" fillId="0" borderId="0" xfId="0" applyFont="1" applyBorder="1" applyAlignment="1">
      <alignment horizontal="left" vertical="top" wrapText="1"/>
    </xf>
    <xf numFmtId="0" fontId="5" fillId="4" borderId="0" xfId="0" applyFont="1" applyFill="1" applyBorder="1" applyAlignment="1">
      <alignment horizontal="left" wrapText="1"/>
    </xf>
    <xf numFmtId="14" fontId="5" fillId="0" borderId="0" xfId="0" applyNumberFormat="1" applyFont="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4" xfId="0" applyFont="1" applyBorder="1" applyAlignment="1">
      <alignment horizontal="center" wrapText="1"/>
    </xf>
    <xf numFmtId="0" fontId="6" fillId="0" borderId="5" xfId="0" applyFont="1" applyBorder="1" applyAlignment="1">
      <alignment horizontal="center" wrapText="1"/>
    </xf>
    <xf numFmtId="0" fontId="6" fillId="0" borderId="6"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E4" sqref="E4"/>
    </sheetView>
  </sheetViews>
  <sheetFormatPr defaultRowHeight="12.75"/>
  <cols>
    <col min="1" max="1" width="62.5703125" style="20" customWidth="1"/>
    <col min="2" max="2" width="7.7109375" style="9" customWidth="1"/>
    <col min="3" max="4" width="9.140625" style="9"/>
    <col min="5" max="5" width="9.140625" style="8"/>
    <col min="6" max="16384" width="9.140625" style="9"/>
  </cols>
  <sheetData>
    <row r="1" spans="1:256">
      <c r="A1" s="48" t="s">
        <v>1</v>
      </c>
      <c r="B1" s="48"/>
      <c r="C1" s="48"/>
      <c r="D1" s="48"/>
    </row>
    <row r="2" spans="1:256">
      <c r="A2" s="10" t="s">
        <v>25</v>
      </c>
      <c r="B2" s="11"/>
      <c r="C2" s="11"/>
      <c r="D2" s="11"/>
    </row>
    <row r="3" spans="1:256">
      <c r="A3" s="12" t="s">
        <v>97</v>
      </c>
      <c r="B3" s="13"/>
      <c r="C3" s="13"/>
      <c r="D3" s="13"/>
    </row>
    <row r="4" spans="1:256">
      <c r="A4" s="10" t="s">
        <v>21</v>
      </c>
      <c r="B4" s="11"/>
      <c r="C4" s="11"/>
      <c r="D4" s="11"/>
    </row>
    <row r="5" spans="1:256" ht="12.75" customHeight="1">
      <c r="A5" s="49" t="s">
        <v>98</v>
      </c>
      <c r="B5" s="49"/>
      <c r="C5" s="49"/>
      <c r="D5" s="49"/>
    </row>
    <row r="6" spans="1:256">
      <c r="A6" s="50" t="s">
        <v>22</v>
      </c>
      <c r="B6" s="50"/>
      <c r="C6" s="50"/>
      <c r="D6" s="50"/>
    </row>
    <row r="7" spans="1:256">
      <c r="A7" s="14" t="s">
        <v>99</v>
      </c>
      <c r="B7" s="47" t="s">
        <v>31</v>
      </c>
      <c r="C7" s="47" t="s">
        <v>32</v>
      </c>
      <c r="D7" s="14" t="s">
        <v>101</v>
      </c>
    </row>
    <row r="8" spans="1:256" ht="12.75" customHeight="1">
      <c r="A8" s="10" t="s">
        <v>23</v>
      </c>
      <c r="B8" s="50" t="s">
        <v>24</v>
      </c>
      <c r="C8" s="50"/>
      <c r="D8" s="50"/>
    </row>
    <row r="9" spans="1:256">
      <c r="A9" s="14" t="s">
        <v>100</v>
      </c>
      <c r="B9" s="53">
        <v>39959</v>
      </c>
      <c r="C9" s="49"/>
      <c r="D9" s="49"/>
    </row>
    <row r="10" spans="1:256">
      <c r="A10" s="15" t="s">
        <v>2</v>
      </c>
      <c r="B10" s="16"/>
      <c r="C10" s="16"/>
      <c r="D10" s="16"/>
    </row>
    <row r="11" spans="1:256" ht="12.75" customHeight="1">
      <c r="A11" s="51" t="s">
        <v>113</v>
      </c>
      <c r="B11" s="51"/>
      <c r="C11" s="51"/>
      <c r="D11" s="51"/>
    </row>
    <row r="12" spans="1:256">
      <c r="A12" s="51"/>
      <c r="B12" s="51"/>
      <c r="C12" s="51"/>
      <c r="D12" s="51"/>
    </row>
    <row r="13" spans="1:256">
      <c r="A13" s="51"/>
      <c r="B13" s="51"/>
      <c r="C13" s="51"/>
      <c r="D13" s="51"/>
    </row>
    <row r="14" spans="1:256" ht="30" customHeight="1">
      <c r="A14" s="51"/>
      <c r="B14" s="51"/>
      <c r="C14" s="51"/>
      <c r="D14" s="51"/>
    </row>
    <row r="15" spans="1:256" s="1" customFormat="1">
      <c r="A15" s="15" t="s">
        <v>38</v>
      </c>
      <c r="B15" s="17" t="s">
        <v>0</v>
      </c>
      <c r="C15" s="17" t="s">
        <v>3</v>
      </c>
      <c r="D15" s="17"/>
      <c r="E15" s="18"/>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row>
    <row r="16" spans="1:256" ht="25.5">
      <c r="A16" s="20" t="s">
        <v>39</v>
      </c>
      <c r="B16" s="5">
        <f>'Topic 1 - Openness'!B3</f>
        <v>5</v>
      </c>
      <c r="C16" s="46" t="s">
        <v>120</v>
      </c>
      <c r="D16" s="46"/>
    </row>
    <row r="17" spans="1:256">
      <c r="A17" s="20" t="s">
        <v>40</v>
      </c>
      <c r="B17" s="5">
        <f>'Topic 1 - Openness'!B4</f>
        <v>2</v>
      </c>
      <c r="C17" s="46" t="s">
        <v>120</v>
      </c>
      <c r="D17" s="46"/>
    </row>
    <row r="18" spans="1:256">
      <c r="A18" s="20" t="s">
        <v>41</v>
      </c>
      <c r="B18" s="5">
        <f>'Topic 1 - Openness'!B5</f>
        <v>3</v>
      </c>
      <c r="C18" s="46" t="s">
        <v>120</v>
      </c>
      <c r="D18" s="46"/>
    </row>
    <row r="19" spans="1:256" ht="31.5" customHeight="1">
      <c r="A19" s="20" t="s">
        <v>42</v>
      </c>
      <c r="B19" s="5">
        <f>'Topic 1 - Openness'!B6</f>
        <v>1</v>
      </c>
      <c r="C19" s="46" t="s">
        <v>120</v>
      </c>
      <c r="D19" s="46"/>
    </row>
    <row r="20" spans="1:256">
      <c r="A20" s="52" t="s">
        <v>48</v>
      </c>
      <c r="B20" s="47">
        <f>B16+B17+B18+B19</f>
        <v>11</v>
      </c>
      <c r="C20" s="21"/>
      <c r="D20" s="21"/>
    </row>
    <row r="21" spans="1:256">
      <c r="A21" s="52"/>
      <c r="B21" s="47"/>
      <c r="C21" s="21"/>
      <c r="D21" s="21"/>
    </row>
    <row r="22" spans="1:256">
      <c r="A22" s="14"/>
      <c r="B22" s="5"/>
      <c r="C22" s="5"/>
      <c r="D22" s="5"/>
    </row>
    <row r="23" spans="1:256" s="1" customFormat="1">
      <c r="A23" s="15" t="s">
        <v>43</v>
      </c>
      <c r="B23" s="17" t="s">
        <v>0</v>
      </c>
      <c r="C23" s="17" t="s">
        <v>3</v>
      </c>
      <c r="D23" s="17"/>
      <c r="E23" s="18"/>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row>
    <row r="24" spans="1:256" ht="25.5">
      <c r="A24" s="20" t="s">
        <v>44</v>
      </c>
      <c r="B24" s="5">
        <f>'Topic 2 - Analysis'!B4</f>
        <v>2</v>
      </c>
      <c r="C24" s="46" t="s">
        <v>121</v>
      </c>
      <c r="D24" s="46"/>
    </row>
    <row r="25" spans="1:256" ht="38.25">
      <c r="A25" s="20" t="s">
        <v>45</v>
      </c>
      <c r="B25" s="5">
        <f>'Topic 2 - Analysis'!B10</f>
        <v>1</v>
      </c>
      <c r="C25" s="46" t="s">
        <v>121</v>
      </c>
      <c r="D25" s="46"/>
    </row>
    <row r="26" spans="1:256" ht="25.5">
      <c r="A26" s="20" t="s">
        <v>46</v>
      </c>
      <c r="B26" s="5">
        <f>'Topic 2 - Analysis'!B15</f>
        <v>1</v>
      </c>
      <c r="C26" s="46" t="s">
        <v>121</v>
      </c>
      <c r="D26" s="46"/>
    </row>
    <row r="27" spans="1:256">
      <c r="A27" s="20" t="s">
        <v>47</v>
      </c>
      <c r="B27" s="5">
        <f>'Topic 2 - Analysis'!B20</f>
        <v>2</v>
      </c>
      <c r="C27" s="46" t="s">
        <v>121</v>
      </c>
      <c r="D27" s="46"/>
    </row>
    <row r="28" spans="1:256">
      <c r="A28" s="52" t="s">
        <v>49</v>
      </c>
      <c r="B28" s="47">
        <f>B24+B25+B26+B27</f>
        <v>6</v>
      </c>
      <c r="C28" s="21"/>
      <c r="D28" s="21"/>
    </row>
    <row r="29" spans="1:256">
      <c r="A29" s="52"/>
      <c r="B29" s="47"/>
      <c r="C29" s="21"/>
      <c r="D29" s="21"/>
    </row>
    <row r="30" spans="1:256">
      <c r="A30" s="14"/>
      <c r="B30" s="5"/>
      <c r="C30" s="5"/>
      <c r="D30" s="5"/>
    </row>
    <row r="31" spans="1:256" s="1" customFormat="1">
      <c r="A31" s="15" t="s">
        <v>50</v>
      </c>
      <c r="B31" s="17" t="s">
        <v>0</v>
      </c>
      <c r="C31" s="17" t="s">
        <v>3</v>
      </c>
      <c r="D31" s="17"/>
      <c r="E31" s="18"/>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row>
    <row r="32" spans="1:256" ht="25.5">
      <c r="A32" s="20" t="s">
        <v>51</v>
      </c>
      <c r="B32" s="5">
        <f>'Topic 3 - Use'!B3</f>
        <v>1</v>
      </c>
      <c r="C32" s="46" t="s">
        <v>122</v>
      </c>
      <c r="D32" s="46"/>
    </row>
    <row r="33" spans="1:4" ht="25.5">
      <c r="A33" s="20" t="s">
        <v>52</v>
      </c>
      <c r="B33" s="5">
        <f>'Topic 3 - Use'!B4</f>
        <v>1</v>
      </c>
      <c r="C33" s="46" t="s">
        <v>122</v>
      </c>
      <c r="D33" s="46"/>
    </row>
    <row r="34" spans="1:4" ht="25.5">
      <c r="A34" s="20" t="s">
        <v>53</v>
      </c>
      <c r="B34" s="5">
        <f>'Topic 3 - Use'!B5</f>
        <v>1</v>
      </c>
      <c r="C34" s="46" t="s">
        <v>122</v>
      </c>
      <c r="D34" s="46"/>
    </row>
    <row r="35" spans="1:4" ht="38.25">
      <c r="A35" s="20" t="s">
        <v>54</v>
      </c>
      <c r="B35" s="5">
        <f>'Topic 3 - Use'!B6</f>
        <v>1</v>
      </c>
      <c r="C35" s="46" t="s">
        <v>122</v>
      </c>
      <c r="D35" s="46"/>
    </row>
    <row r="36" spans="1:4" ht="15.75" customHeight="1">
      <c r="A36" s="52" t="s">
        <v>55</v>
      </c>
      <c r="B36" s="47">
        <f>B32+B33+B34+B35</f>
        <v>4</v>
      </c>
      <c r="C36" s="21"/>
      <c r="D36" s="21"/>
    </row>
    <row r="37" spans="1:4">
      <c r="A37" s="52"/>
      <c r="B37" s="47"/>
      <c r="C37" s="21"/>
      <c r="D37" s="21"/>
    </row>
    <row r="39" spans="1:4">
      <c r="A39" s="15" t="s">
        <v>135</v>
      </c>
      <c r="B39" s="17">
        <f>SUM(B20+B28+B36)</f>
        <v>21</v>
      </c>
      <c r="C39" s="22"/>
      <c r="D39" s="22"/>
    </row>
  </sheetData>
  <mergeCells count="25">
    <mergeCell ref="A28:A29"/>
    <mergeCell ref="C26:D26"/>
    <mergeCell ref="A36:A37"/>
    <mergeCell ref="B36:B37"/>
    <mergeCell ref="B28:B29"/>
    <mergeCell ref="C17:D17"/>
    <mergeCell ref="C18:D18"/>
    <mergeCell ref="C19:D19"/>
    <mergeCell ref="C35:D35"/>
    <mergeCell ref="C33:D33"/>
    <mergeCell ref="A1:D1"/>
    <mergeCell ref="A5:D5"/>
    <mergeCell ref="A6:D6"/>
    <mergeCell ref="B8:D8"/>
    <mergeCell ref="A11:D14"/>
    <mergeCell ref="A20:A21"/>
    <mergeCell ref="B9:D9"/>
    <mergeCell ref="B7:C7"/>
    <mergeCell ref="C34:D34"/>
    <mergeCell ref="B20:B21"/>
    <mergeCell ref="C16:D16"/>
    <mergeCell ref="C24:D24"/>
    <mergeCell ref="C27:D27"/>
    <mergeCell ref="C32:D32"/>
    <mergeCell ref="C25:D25"/>
  </mergeCells>
  <phoneticPr fontId="2" type="noConversion"/>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18"/>
  <sheetViews>
    <sheetView workbookViewId="0">
      <selection activeCell="I8" sqref="I8"/>
    </sheetView>
  </sheetViews>
  <sheetFormatPr defaultRowHeight="12.75"/>
  <cols>
    <col min="1" max="1" width="10.5703125" customWidth="1"/>
    <col min="5" max="5" width="13.85546875" customWidth="1"/>
    <col min="7" max="7" width="13.42578125" customWidth="1"/>
    <col min="8" max="9" width="14" customWidth="1"/>
    <col min="10" max="10" width="11.7109375" customWidth="1"/>
  </cols>
  <sheetData>
    <row r="1" spans="1:44" ht="13.5" thickBot="1">
      <c r="A1" s="19" t="s">
        <v>28</v>
      </c>
      <c r="B1" s="19" t="s">
        <v>22</v>
      </c>
      <c r="C1" s="19" t="s">
        <v>29</v>
      </c>
      <c r="D1" s="1" t="s">
        <v>30</v>
      </c>
      <c r="E1" s="1" t="s">
        <v>33</v>
      </c>
      <c r="F1" s="1" t="s">
        <v>56</v>
      </c>
      <c r="G1" s="1" t="s">
        <v>38</v>
      </c>
      <c r="H1" s="1" t="s">
        <v>43</v>
      </c>
      <c r="I1" s="1" t="s">
        <v>57</v>
      </c>
      <c r="J1" s="1" t="s">
        <v>50</v>
      </c>
      <c r="K1" s="1">
        <v>1</v>
      </c>
      <c r="L1" s="1">
        <v>2</v>
      </c>
      <c r="M1" s="1">
        <v>3</v>
      </c>
      <c r="N1" s="1">
        <v>4</v>
      </c>
      <c r="O1" s="1" t="s">
        <v>82</v>
      </c>
      <c r="P1" s="1" t="s">
        <v>60</v>
      </c>
      <c r="Q1" s="1" t="s">
        <v>61</v>
      </c>
      <c r="R1" s="1" t="s">
        <v>62</v>
      </c>
      <c r="S1" s="1" t="s">
        <v>63</v>
      </c>
      <c r="T1" s="1" t="s">
        <v>64</v>
      </c>
      <c r="U1" s="1" t="s">
        <v>83</v>
      </c>
      <c r="V1" s="1" t="s">
        <v>65</v>
      </c>
      <c r="W1" s="1" t="s">
        <v>66</v>
      </c>
      <c r="X1" s="1" t="s">
        <v>67</v>
      </c>
      <c r="Y1" s="1" t="s">
        <v>68</v>
      </c>
      <c r="Z1" s="1" t="s">
        <v>84</v>
      </c>
      <c r="AA1" s="1" t="s">
        <v>69</v>
      </c>
      <c r="AB1" s="1" t="s">
        <v>70</v>
      </c>
      <c r="AC1" s="1" t="s">
        <v>71</v>
      </c>
      <c r="AD1" s="1" t="s">
        <v>72</v>
      </c>
      <c r="AE1" s="1" t="s">
        <v>85</v>
      </c>
      <c r="AF1" s="23" t="s">
        <v>73</v>
      </c>
      <c r="AG1" s="23" t="s">
        <v>74</v>
      </c>
      <c r="AH1" s="23" t="s">
        <v>75</v>
      </c>
      <c r="AI1" s="23" t="s">
        <v>76</v>
      </c>
      <c r="AJ1" s="23" t="s">
        <v>77</v>
      </c>
      <c r="AK1" s="23" t="s">
        <v>78</v>
      </c>
      <c r="AL1" s="23" t="s">
        <v>79</v>
      </c>
      <c r="AM1" s="23" t="s">
        <v>80</v>
      </c>
      <c r="AN1" s="24" t="s">
        <v>81</v>
      </c>
      <c r="AO1" s="25" t="s">
        <v>86</v>
      </c>
      <c r="AP1" s="25" t="s">
        <v>87</v>
      </c>
      <c r="AQ1" s="25" t="s">
        <v>88</v>
      </c>
      <c r="AR1" s="25" t="s">
        <v>89</v>
      </c>
    </row>
    <row r="2" spans="1:44">
      <c r="A2" s="26" t="str">
        <f>Scoring!A5</f>
        <v>Renewable Fuels Program</v>
      </c>
      <c r="B2" s="26" t="str">
        <f>Scoring!A7</f>
        <v>2060-A081</v>
      </c>
      <c r="C2" s="27" t="str">
        <f>Scoring!A3</f>
        <v>EPA</v>
      </c>
      <c r="D2" s="7">
        <f>Scoring!B9</f>
        <v>39959</v>
      </c>
      <c r="E2" s="7" t="str">
        <f>Scoring!D7</f>
        <v>yes</v>
      </c>
      <c r="F2">
        <f>G2+H2+J2</f>
        <v>21</v>
      </c>
      <c r="G2">
        <f>SUM(K2:N2)</f>
        <v>11</v>
      </c>
      <c r="H2">
        <f>O2+U2+Z2+AE2</f>
        <v>6</v>
      </c>
      <c r="I2">
        <f>G2+H2</f>
        <v>17</v>
      </c>
      <c r="J2">
        <f>SUM(AO2:AR2)</f>
        <v>4</v>
      </c>
      <c r="K2">
        <f>'Topic 1 - Openness'!B3</f>
        <v>5</v>
      </c>
      <c r="L2">
        <f>'Topic 1 - Openness'!B4</f>
        <v>2</v>
      </c>
      <c r="M2">
        <f>'Topic 1 - Openness'!B5</f>
        <v>3</v>
      </c>
      <c r="N2">
        <f>'Topic 1 - Openness'!B6</f>
        <v>1</v>
      </c>
      <c r="O2">
        <f>'Topic 2 - Analysis'!B4</f>
        <v>2</v>
      </c>
      <c r="P2">
        <f>'Topic 2 - Analysis'!B5</f>
        <v>1</v>
      </c>
      <c r="Q2">
        <f>'Topic 2 - Analysis'!B6</f>
        <v>2</v>
      </c>
      <c r="R2">
        <f>'Topic 2 - Analysis'!B7</f>
        <v>2</v>
      </c>
      <c r="S2">
        <f>'Topic 2 - Analysis'!B8</f>
        <v>2</v>
      </c>
      <c r="T2">
        <f>'Topic 2 - Analysis'!B9</f>
        <v>2</v>
      </c>
      <c r="U2">
        <f>'Topic 2 - Analysis'!B10</f>
        <v>1</v>
      </c>
      <c r="V2">
        <f>'Topic 2 - Analysis'!B11</f>
        <v>0</v>
      </c>
      <c r="W2">
        <f>'Topic 2 - Analysis'!B12</f>
        <v>0</v>
      </c>
      <c r="X2">
        <f>'Topic 2 - Analysis'!B13</f>
        <v>1</v>
      </c>
      <c r="Y2">
        <f>'Topic 2 - Analysis'!B14</f>
        <v>2</v>
      </c>
      <c r="Z2">
        <f>'Topic 2 - Analysis'!B15</f>
        <v>1</v>
      </c>
      <c r="AA2">
        <f>'Topic 2 - Analysis'!B16</f>
        <v>1</v>
      </c>
      <c r="AB2">
        <f>'Topic 2 - Analysis'!B17</f>
        <v>0</v>
      </c>
      <c r="AC2">
        <f>'Topic 2 - Analysis'!B18</f>
        <v>0</v>
      </c>
      <c r="AD2">
        <f>'Topic 2 - Analysis'!B19</f>
        <v>2</v>
      </c>
      <c r="AE2">
        <f>'Topic 2 - Analysis'!B20</f>
        <v>2</v>
      </c>
      <c r="AF2">
        <f>'Topic 2 - Analysis'!B21</f>
        <v>2</v>
      </c>
      <c r="AG2">
        <f>'Topic 2 - Analysis'!B22</f>
        <v>3</v>
      </c>
      <c r="AH2">
        <f>'Topic 2 - Analysis'!B23</f>
        <v>4</v>
      </c>
      <c r="AI2">
        <f>'Topic 2 - Analysis'!B24</f>
        <v>3</v>
      </c>
      <c r="AJ2">
        <f>'Topic 2 - Analysis'!B25</f>
        <v>3</v>
      </c>
      <c r="AK2">
        <f>'Topic 2 - Analysis'!B26</f>
        <v>0</v>
      </c>
      <c r="AL2">
        <f>'Topic 2 - Analysis'!B27</f>
        <v>0</v>
      </c>
      <c r="AM2">
        <f>'Topic 2 - Analysis'!B28</f>
        <v>3</v>
      </c>
      <c r="AN2">
        <f>'Topic 2 - Analysis'!B29</f>
        <v>3</v>
      </c>
      <c r="AO2">
        <f>'Topic 3 - Use'!B3</f>
        <v>1</v>
      </c>
      <c r="AP2">
        <f>'Topic 3 - Use'!B4</f>
        <v>1</v>
      </c>
      <c r="AQ2">
        <f>'Topic 3 - Use'!B5</f>
        <v>1</v>
      </c>
      <c r="AR2">
        <f>'Topic 3 - Use'!B6</f>
        <v>1</v>
      </c>
    </row>
    <row r="3" spans="1:44">
      <c r="A3" s="26"/>
      <c r="B3" s="26"/>
      <c r="C3" s="27"/>
    </row>
    <row r="4" spans="1:44">
      <c r="A4" s="26"/>
      <c r="B4" s="26"/>
      <c r="C4" s="27"/>
    </row>
    <row r="5" spans="1:44">
      <c r="A5" s="26"/>
      <c r="B5" s="26"/>
      <c r="C5" s="27"/>
    </row>
    <row r="6" spans="1:44">
      <c r="A6" s="19"/>
      <c r="B6" s="19"/>
      <c r="C6" s="28"/>
    </row>
    <row r="7" spans="1:44">
      <c r="A7" s="26"/>
      <c r="B7" s="26"/>
      <c r="C7" s="27"/>
    </row>
    <row r="8" spans="1:44">
      <c r="A8" s="26"/>
      <c r="B8" s="26"/>
      <c r="C8" s="27"/>
    </row>
    <row r="9" spans="1:44">
      <c r="A9" s="26"/>
      <c r="B9" s="26"/>
      <c r="C9" s="27"/>
    </row>
    <row r="10" spans="1:44">
      <c r="A10" s="26"/>
      <c r="B10" s="26"/>
      <c r="C10" s="27"/>
    </row>
    <row r="11" spans="1:44">
      <c r="A11" s="19"/>
      <c r="B11" s="19"/>
      <c r="C11" s="28"/>
    </row>
    <row r="12" spans="1:44">
      <c r="A12" s="26"/>
      <c r="B12" s="26"/>
      <c r="C12" s="27"/>
    </row>
    <row r="13" spans="1:44">
      <c r="A13" s="26"/>
      <c r="B13" s="26"/>
      <c r="C13" s="27"/>
    </row>
    <row r="14" spans="1:44">
      <c r="A14" s="26"/>
      <c r="B14" s="26"/>
      <c r="C14" s="27"/>
    </row>
    <row r="15" spans="1:44">
      <c r="A15" s="26"/>
      <c r="B15" s="26"/>
      <c r="C15" s="27"/>
    </row>
    <row r="16" spans="1:44">
      <c r="A16" s="19"/>
      <c r="B16" s="19"/>
      <c r="C16" s="28"/>
    </row>
    <row r="17" spans="1:4">
      <c r="A17" s="26"/>
      <c r="B17" s="26"/>
      <c r="C17" s="27"/>
    </row>
    <row r="18" spans="1:4">
      <c r="A18" s="19"/>
      <c r="B18" s="19"/>
      <c r="C18" s="28"/>
      <c r="D18" s="29"/>
    </row>
  </sheetData>
  <phoneticPr fontId="2" type="noConversion"/>
  <pageMargins left="0.75" right="0.75" top="1" bottom="1" header="0.5" footer="0.5"/>
  <pageSetup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dimension ref="A1:D6"/>
  <sheetViews>
    <sheetView workbookViewId="0">
      <selection activeCell="E1" sqref="E1"/>
    </sheetView>
  </sheetViews>
  <sheetFormatPr defaultRowHeight="12.75"/>
  <cols>
    <col min="1" max="1" width="29.140625" style="3" customWidth="1"/>
    <col min="2" max="2" width="5.85546875" style="37" customWidth="1"/>
    <col min="3" max="3" width="9.28515625" style="37" customWidth="1"/>
    <col min="4" max="4" width="34.140625" style="6" customWidth="1"/>
    <col min="5" max="16384" width="9.140625" style="3"/>
  </cols>
  <sheetData>
    <row r="1" spans="1:4" ht="15.75">
      <c r="A1" s="54" t="s">
        <v>58</v>
      </c>
      <c r="B1" s="55"/>
      <c r="C1" s="55"/>
      <c r="D1" s="56"/>
    </row>
    <row r="2" spans="1:4">
      <c r="A2" s="30" t="s">
        <v>96</v>
      </c>
      <c r="B2" s="31" t="s">
        <v>0</v>
      </c>
      <c r="C2" s="31" t="s">
        <v>20</v>
      </c>
      <c r="D2" s="32" t="s">
        <v>4</v>
      </c>
    </row>
    <row r="3" spans="1:4" ht="140.25">
      <c r="A3" s="33" t="s">
        <v>94</v>
      </c>
      <c r="B3" s="34">
        <v>5</v>
      </c>
      <c r="C3" s="4">
        <v>1</v>
      </c>
      <c r="D3" s="35" t="s">
        <v>123</v>
      </c>
    </row>
    <row r="4" spans="1:4" ht="76.5">
      <c r="A4" s="33" t="s">
        <v>40</v>
      </c>
      <c r="B4" s="34">
        <v>2</v>
      </c>
      <c r="C4" s="4">
        <v>2</v>
      </c>
      <c r="D4" s="36" t="s">
        <v>124</v>
      </c>
    </row>
    <row r="5" spans="1:4" ht="127.5">
      <c r="A5" s="33" t="s">
        <v>41</v>
      </c>
      <c r="B5" s="34">
        <v>3</v>
      </c>
      <c r="C5" s="4">
        <v>3</v>
      </c>
      <c r="D5" s="36" t="s">
        <v>125</v>
      </c>
    </row>
    <row r="6" spans="1:4" ht="153">
      <c r="A6" s="33" t="s">
        <v>95</v>
      </c>
      <c r="B6" s="34">
        <v>1</v>
      </c>
      <c r="C6" s="4">
        <v>4</v>
      </c>
      <c r="D6" s="36" t="s">
        <v>126</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IV29"/>
  <sheetViews>
    <sheetView workbookViewId="0">
      <selection activeCell="E2" sqref="E2"/>
    </sheetView>
  </sheetViews>
  <sheetFormatPr defaultRowHeight="12.75"/>
  <cols>
    <col min="1" max="1" width="29" style="6" customWidth="1"/>
    <col min="2" max="2" width="7.140625" style="37" customWidth="1"/>
    <col min="3" max="3" width="9.28515625" style="3" customWidth="1"/>
    <col min="4" max="4" width="41.7109375" style="6" customWidth="1"/>
    <col min="5" max="16384" width="9.140625" style="3"/>
  </cols>
  <sheetData>
    <row r="1" spans="1:256" ht="14.25" customHeight="1">
      <c r="A1" s="57" t="s">
        <v>59</v>
      </c>
      <c r="B1" s="58"/>
      <c r="C1" s="58"/>
      <c r="D1" s="59"/>
    </row>
    <row r="2" spans="1:256">
      <c r="A2" s="30" t="s">
        <v>96</v>
      </c>
      <c r="B2" s="31" t="s">
        <v>0</v>
      </c>
      <c r="C2" s="31" t="s">
        <v>20</v>
      </c>
      <c r="D2" s="32" t="s">
        <v>4</v>
      </c>
    </row>
    <row r="3" spans="1:256">
      <c r="A3" s="36"/>
      <c r="B3" s="38"/>
      <c r="C3" s="38"/>
      <c r="D3" s="39"/>
    </row>
    <row r="4" spans="1:256" ht="90">
      <c r="A4" s="40" t="s">
        <v>90</v>
      </c>
      <c r="B4" s="41">
        <f>ROUND(AVERAGE(B5:B9),0)</f>
        <v>2</v>
      </c>
      <c r="C4" s="42"/>
      <c r="D4" s="43"/>
    </row>
    <row r="5" spans="1:256" ht="89.25">
      <c r="A5" s="34" t="s">
        <v>5</v>
      </c>
      <c r="B5" s="4">
        <v>1</v>
      </c>
      <c r="C5" s="44" t="s">
        <v>60</v>
      </c>
      <c r="D5" s="36" t="s">
        <v>106</v>
      </c>
    </row>
    <row r="6" spans="1:256" ht="89.25">
      <c r="A6" s="34" t="s">
        <v>6</v>
      </c>
      <c r="B6" s="4">
        <v>2</v>
      </c>
      <c r="C6" s="44" t="s">
        <v>61</v>
      </c>
      <c r="D6" s="36" t="s">
        <v>127</v>
      </c>
    </row>
    <row r="7" spans="1:256" ht="75">
      <c r="A7" s="34" t="s">
        <v>7</v>
      </c>
      <c r="B7" s="4">
        <v>2</v>
      </c>
      <c r="C7" s="44" t="s">
        <v>62</v>
      </c>
      <c r="D7" s="36" t="s">
        <v>107</v>
      </c>
    </row>
    <row r="8" spans="1:256" ht="51">
      <c r="A8" s="34" t="s">
        <v>8</v>
      </c>
      <c r="B8" s="4">
        <v>2</v>
      </c>
      <c r="C8" s="44" t="s">
        <v>63</v>
      </c>
      <c r="D8" s="36" t="s">
        <v>128</v>
      </c>
    </row>
    <row r="9" spans="1:256" ht="89.25">
      <c r="A9" s="34" t="s">
        <v>26</v>
      </c>
      <c r="B9" s="4">
        <v>2</v>
      </c>
      <c r="C9" s="44" t="s">
        <v>64</v>
      </c>
      <c r="D9" s="36" t="s">
        <v>129</v>
      </c>
    </row>
    <row r="10" spans="1:256" ht="105">
      <c r="A10" s="40" t="s">
        <v>45</v>
      </c>
      <c r="B10" s="41">
        <f>ROUND(AVERAGE(B11:B14),0)</f>
        <v>1</v>
      </c>
      <c r="C10" s="42"/>
      <c r="D10" s="43"/>
    </row>
    <row r="11" spans="1:256" ht="45">
      <c r="A11" s="34" t="s">
        <v>9</v>
      </c>
      <c r="B11" s="4">
        <v>0</v>
      </c>
      <c r="C11" s="44" t="s">
        <v>65</v>
      </c>
      <c r="D11" s="36" t="s">
        <v>108</v>
      </c>
    </row>
    <row r="12" spans="1:256" ht="105">
      <c r="A12" s="34" t="s">
        <v>10</v>
      </c>
      <c r="B12" s="4">
        <v>0</v>
      </c>
      <c r="C12" s="44" t="s">
        <v>66</v>
      </c>
      <c r="D12" s="36" t="s">
        <v>109</v>
      </c>
    </row>
    <row r="13" spans="1:256" ht="102">
      <c r="A13" s="34" t="s">
        <v>8</v>
      </c>
      <c r="B13" s="4">
        <v>1</v>
      </c>
      <c r="C13" s="44" t="s">
        <v>67</v>
      </c>
      <c r="D13" s="36" t="s">
        <v>136</v>
      </c>
    </row>
    <row r="14" spans="1:256" ht="75">
      <c r="A14" s="34" t="s">
        <v>27</v>
      </c>
      <c r="B14" s="4">
        <v>2</v>
      </c>
      <c r="C14" s="44" t="s">
        <v>68</v>
      </c>
      <c r="D14" s="36" t="s">
        <v>114</v>
      </c>
    </row>
    <row r="15" spans="1:256" s="2" customFormat="1" ht="60">
      <c r="A15" s="40" t="s">
        <v>46</v>
      </c>
      <c r="B15" s="41">
        <f>ROUND(AVERAGE(B16:B19),0)</f>
        <v>1</v>
      </c>
      <c r="C15" s="42"/>
      <c r="D15" s="43"/>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row>
    <row r="16" spans="1:256" ht="76.5">
      <c r="A16" s="34" t="s">
        <v>34</v>
      </c>
      <c r="B16" s="4">
        <v>1</v>
      </c>
      <c r="C16" s="44" t="s">
        <v>69</v>
      </c>
      <c r="D16" s="36" t="s">
        <v>115</v>
      </c>
    </row>
    <row r="17" spans="1:4" ht="195">
      <c r="A17" s="34" t="s">
        <v>35</v>
      </c>
      <c r="B17" s="4">
        <v>0</v>
      </c>
      <c r="C17" s="44" t="s">
        <v>70</v>
      </c>
      <c r="D17" s="36" t="s">
        <v>117</v>
      </c>
    </row>
    <row r="18" spans="1:4" ht="60">
      <c r="A18" s="34" t="s">
        <v>11</v>
      </c>
      <c r="B18" s="4">
        <v>0</v>
      </c>
      <c r="C18" s="44" t="s">
        <v>71</v>
      </c>
      <c r="D18" s="36" t="s">
        <v>102</v>
      </c>
    </row>
    <row r="19" spans="1:4" ht="105">
      <c r="A19" s="34" t="s">
        <v>12</v>
      </c>
      <c r="B19" s="4">
        <v>2</v>
      </c>
      <c r="C19" s="44" t="s">
        <v>72</v>
      </c>
      <c r="D19" s="36" t="s">
        <v>130</v>
      </c>
    </row>
    <row r="20" spans="1:4" ht="45">
      <c r="A20" s="40" t="s">
        <v>47</v>
      </c>
      <c r="B20" s="41">
        <f>ROUND(AVERAGE(B21:B29),0)</f>
        <v>2</v>
      </c>
      <c r="C20" s="42"/>
      <c r="D20" s="43"/>
    </row>
    <row r="21" spans="1:4" ht="60">
      <c r="A21" s="34" t="s">
        <v>36</v>
      </c>
      <c r="B21" s="4">
        <v>2</v>
      </c>
      <c r="C21" s="44" t="s">
        <v>73</v>
      </c>
      <c r="D21" s="36" t="s">
        <v>116</v>
      </c>
    </row>
    <row r="22" spans="1:4" ht="60">
      <c r="A22" s="34" t="s">
        <v>13</v>
      </c>
      <c r="B22" s="4">
        <v>3</v>
      </c>
      <c r="C22" s="44" t="s">
        <v>74</v>
      </c>
      <c r="D22" s="36" t="s">
        <v>110</v>
      </c>
    </row>
    <row r="23" spans="1:4" ht="60">
      <c r="A23" s="34" t="s">
        <v>14</v>
      </c>
      <c r="B23" s="4">
        <v>4</v>
      </c>
      <c r="C23" s="44" t="s">
        <v>75</v>
      </c>
      <c r="D23" s="36" t="s">
        <v>103</v>
      </c>
    </row>
    <row r="24" spans="1:4" ht="90">
      <c r="A24" s="34" t="s">
        <v>15</v>
      </c>
      <c r="B24" s="4">
        <v>3</v>
      </c>
      <c r="C24" s="44" t="s">
        <v>76</v>
      </c>
      <c r="D24" s="36" t="s">
        <v>111</v>
      </c>
    </row>
    <row r="25" spans="1:4" ht="75">
      <c r="A25" s="34" t="s">
        <v>16</v>
      </c>
      <c r="B25" s="4">
        <v>3</v>
      </c>
      <c r="C25" s="44" t="s">
        <v>77</v>
      </c>
      <c r="D25" s="36" t="s">
        <v>112</v>
      </c>
    </row>
    <row r="26" spans="1:4" ht="45">
      <c r="A26" s="34" t="s">
        <v>37</v>
      </c>
      <c r="B26" s="4">
        <v>0</v>
      </c>
      <c r="C26" s="44" t="s">
        <v>78</v>
      </c>
      <c r="D26" s="36" t="s">
        <v>104</v>
      </c>
    </row>
    <row r="27" spans="1:4" ht="60">
      <c r="A27" s="34" t="s">
        <v>17</v>
      </c>
      <c r="B27" s="4">
        <v>0</v>
      </c>
      <c r="C27" s="44" t="s">
        <v>79</v>
      </c>
      <c r="D27" s="36" t="s">
        <v>105</v>
      </c>
    </row>
    <row r="28" spans="1:4" ht="76.5">
      <c r="A28" s="34" t="s">
        <v>18</v>
      </c>
      <c r="B28" s="4">
        <v>3</v>
      </c>
      <c r="C28" s="44" t="s">
        <v>80</v>
      </c>
      <c r="D28" s="36" t="s">
        <v>131</v>
      </c>
    </row>
    <row r="29" spans="1:4" ht="76.5">
      <c r="A29" s="34" t="s">
        <v>19</v>
      </c>
      <c r="B29" s="4">
        <v>3</v>
      </c>
      <c r="C29" s="44" t="s">
        <v>81</v>
      </c>
      <c r="D29" s="36" t="s">
        <v>132</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D6"/>
  <sheetViews>
    <sheetView workbookViewId="0">
      <selection activeCell="I4" sqref="I4"/>
    </sheetView>
  </sheetViews>
  <sheetFormatPr defaultRowHeight="12.75"/>
  <cols>
    <col min="1" max="1" width="28.7109375" style="3" customWidth="1"/>
    <col min="2" max="2" width="5.85546875" style="3" customWidth="1"/>
    <col min="3" max="3" width="9.28515625" style="3" customWidth="1"/>
    <col min="4" max="4" width="40.28515625" style="6" customWidth="1"/>
    <col min="5" max="16384" width="9.140625" style="3"/>
  </cols>
  <sheetData>
    <row r="1" spans="1:4" ht="15.75">
      <c r="A1" s="54" t="s">
        <v>50</v>
      </c>
      <c r="B1" s="55"/>
      <c r="C1" s="55"/>
      <c r="D1" s="56"/>
    </row>
    <row r="2" spans="1:4">
      <c r="A2" s="30" t="s">
        <v>96</v>
      </c>
      <c r="B2" s="31" t="s">
        <v>0</v>
      </c>
      <c r="C2" s="31" t="s">
        <v>20</v>
      </c>
      <c r="D2" s="32" t="s">
        <v>4</v>
      </c>
    </row>
    <row r="3" spans="1:4" ht="60">
      <c r="A3" s="33" t="s">
        <v>91</v>
      </c>
      <c r="B3" s="34">
        <v>1</v>
      </c>
      <c r="C3" s="4">
        <v>9</v>
      </c>
      <c r="D3" s="36" t="s">
        <v>118</v>
      </c>
    </row>
    <row r="4" spans="1:4" ht="60">
      <c r="A4" s="33" t="s">
        <v>52</v>
      </c>
      <c r="B4" s="34">
        <v>1</v>
      </c>
      <c r="C4" s="4">
        <v>10</v>
      </c>
      <c r="D4" s="36" t="s">
        <v>133</v>
      </c>
    </row>
    <row r="5" spans="1:4" ht="75">
      <c r="A5" s="33" t="s">
        <v>92</v>
      </c>
      <c r="B5" s="34">
        <v>1</v>
      </c>
      <c r="C5" s="4">
        <v>11</v>
      </c>
      <c r="D5" s="36" t="s">
        <v>134</v>
      </c>
    </row>
    <row r="6" spans="1:4" ht="90">
      <c r="A6" s="33" t="s">
        <v>93</v>
      </c>
      <c r="B6" s="34">
        <v>1</v>
      </c>
      <c r="C6" s="4">
        <v>12</v>
      </c>
      <c r="D6" s="36" t="s">
        <v>119</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2010-11-02T20:21:01Z</dcterms:created>
  <dcterms:modified xsi:type="dcterms:W3CDTF">2011-08-17T14:22:52Z</dcterms:modified>
</cp:coreProperties>
</file>