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G2" s="1"/>
  <c r="L2"/>
  <c r="K2"/>
  <c r="D2"/>
  <c r="C2"/>
  <c r="B2"/>
  <c r="A2"/>
  <c r="B20" i="3"/>
  <c r="AE2" i="5" s="1"/>
  <c r="B15" i="3"/>
  <c r="Z2" i="5" s="1"/>
  <c r="B10" i="3"/>
  <c r="U2" i="5" s="1"/>
  <c r="B4" i="3"/>
  <c r="O2" i="5" s="1"/>
  <c r="B32" i="1"/>
  <c r="B36" s="1"/>
  <c r="B33"/>
  <c r="B34"/>
  <c r="B35"/>
  <c r="B24"/>
  <c r="B19"/>
  <c r="B18"/>
  <c r="B17"/>
  <c r="B16"/>
  <c r="B27"/>
  <c r="B20" l="1"/>
  <c r="H2" i="5"/>
  <c r="I2" s="1"/>
  <c r="B25" i="1"/>
  <c r="B26"/>
  <c r="F2" i="5"/>
  <c r="B28" i="1" l="1"/>
  <c r="B39" s="1"/>
</calcChain>
</file>

<file path=xl/sharedStrings.xml><?xml version="1.0" encoding="utf-8"?>
<sst xmlns="http://schemas.openxmlformats.org/spreadsheetml/2006/main" count="193" uniqueCount="147">
  <si>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</si>
  <si>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</si>
  <si>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</si>
  <si>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</si>
  <si>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</si>
  <si>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</si>
  <si>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</si>
  <si>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</si>
  <si>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</si>
  <si>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</si>
  <si>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</si>
  <si>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</si>
  <si>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</si>
  <si>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</si>
  <si>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</si>
  <si>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</si>
  <si>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</si>
  <si>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</si>
  <si>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</si>
  <si>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</si>
  <si>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</si>
  <si>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</si>
  <si>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</si>
  <si>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</si>
  <si>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</si>
  <si>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</si>
  <si>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</si>
  <si>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</si>
  <si>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</si>
  <si>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</si>
  <si>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</si>
  <si>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</si>
  <si>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</si>
  <si>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</si>
  <si>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</si>
  <si>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</si>
  <si>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</si>
  <si>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</si>
  <si>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</si>
  <si>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</si>
  <si>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</si>
  <si>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</si>
  <si>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</si>
  <si>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</si>
  <si>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</si>
  <si>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</si>
  <si>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</si>
  <si>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</si>
  <si>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</si>
  <si>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</si>
  <si>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</si>
  <si>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</si>
  <si>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</si>
  <si>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</si>
  <si>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</si>
  <si>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</si>
  <si>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</si>
  <si>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</si>
  <si>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</si>
  <si>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</si>
  <si>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</si>
  <si>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</si>
  <si>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</si>
  <si>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</si>
  <si>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</si>
  <si>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</si>
  <si>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</si>
  <si>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</si>
  <si>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</si>
  <si>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</si>
  <si>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</si>
  <si>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</si>
  <si>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</si>
  <si>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</si>
  <si>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</si>
  <si>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</si>
  <si>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</si>
  <si>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</si>
  <si>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</si>
  <si>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</si>
  <si>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</si>
  <si>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</si>
  <si>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</si>
  <si>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</si>
  <si>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</si>
  <si>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</si>
  <si>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</si>
  <si>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</si>
  <si>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</si>
  <si>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</si>
  <si>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</si>
  <si>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</si>
  <si>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</si>
  <si>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</si>
  <si>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</si>
  <si>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</si>
  <si>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</si>
  <si>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</si>
  <si>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</si>
  <si>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</si>
  <si>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</si>
  <si>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</si>
  <si>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</si>
  <si>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</si>
  <si>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</si>
  <si>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</si>
  <si>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</si>
  <si>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</si>
  <si>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</si>
  <si>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</si>
  <si>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DOE</t>
  </si>
  <si>
    <t>Energy Efficiency Standards for Pool Heaters and Direct Heating Equipment and Water Heaters</t>
  </si>
  <si>
    <t>Yes</t>
  </si>
  <si>
    <t>Proposed</t>
  </si>
  <si>
    <t>The Energy Policy and Conservation Act (EPCA) prescribes energy conservation standards for various consumer products and commercial and industrial equipment, including residential water heaters, direct heating equipment (DHE), and pool heaters. EPCA also requires the U.S. Department of Energy (DOE) to determine whether more stringent, amended standards for these products would be technologically feasible and economically justified, and would save a significant amount of energy. In this notice, DOE is proposing amended energy conservation standards for residential water heaters (other than tabletop and electric instantaneous models), gas-fired DHE, and gas-fired pool heaters. DOE also is announcing a public meeting to receive comment on these proposed standards and associated analyses and results.</t>
  </si>
  <si>
    <t>1904-AA90</t>
  </si>
  <si>
    <t>All three are quantified and monetized.</t>
  </si>
  <si>
    <t>This is a creative and wide-ranging list of alternatives for inducing customers to purchase washing machines that meet the proposed standards. However, it does not consider other means of accomplishing the environmental outcomes that don't involve inducing customers to buy washing machines that meet the standards.</t>
  </si>
  <si>
    <t>Expenditures by firms and increased product prices are both calculated.</t>
  </si>
  <si>
    <t>Life-cycle costs and payback period are modeled using Monte Carlo analysis.</t>
  </si>
  <si>
    <t>A table shows the percentage of households with net costs, no effect, and net benefits. Analysis assesses effects on employment. Regulatory flexibility analysis calculates costs for small vs. large manufacturers.</t>
  </si>
  <si>
    <t>It assumes compliance will lead to the outcomes. Precisely why government action can give consumers savings that consumers themselves do not bother to capture is not really explained.</t>
  </si>
  <si>
    <t>No, but this could be calculated from the results.</t>
  </si>
  <si>
    <t>No, but the benefit measures in the RIA could be used to set goals and measures.</t>
  </si>
  <si>
    <t>Most data sources are cited and most of these are linked. There are extensive data appendices.</t>
  </si>
  <si>
    <t>Many assumptions are based on peer-reviewed literature that is cited but not usually linked. In the technical support documents, sources justifying some assumptions are cited and linked, but judgment calls are not. Spreadsheets used for calculations are publicly available.</t>
  </si>
  <si>
    <t>The problem and its size are almost always assumed with certainty to exist. The main exception is the use of ranges of estimates of the social cost of carbon, which could be taken as an acknowledgement of uncertainty about the size of the environmental externality problem. This regulation and RIA present an excellent example of how an agency can reach paradoxical results and ignore possible alternative solutions if it doesn't do the market failure analysis carefully.</t>
  </si>
  <si>
    <t xml:space="preserve">Legal standard: the new standards must achieve the maximum energy savings that are economically justified and technologically feasible. DOE believes these standards are the highest that meet this requirement. The agency indicated that other alternatives would have been less costly, but none would have achieve the maximum energy efficiency goals which the legislation compels it to choose. The preamble contains a detailed discussion of how DOE used the results of the analysis to choose the standard. </t>
  </si>
  <si>
    <t>No. Data on actual sales of products, energy use, etc. could be used to calculate ex post results, following the methods ued in the RIA.</t>
  </si>
  <si>
    <t xml:space="preserve">The section of the preamble called the RIA summarizes the results well, with some jargon and unintuitive acronyms. Tables here and in the TSD summarize many model inputs and results. The setup of the analysis, which compares costs to businesses with "net present value" to consumers, is a somewhat confusing way to present comparison of costs with benefits, especially since the rationale for large and positive private benefits to consumers is not explained very well. </t>
  </si>
  <si>
    <r>
      <t xml:space="preserve">This regulation is easily findable by searching the RIN on regulations.gov.  It can also be found by using a search engine like Google and typing in DOE and the regulation name. The RIA section says the full RIA is in the Technical Support Document (TSD), but it does not say where to get this document. One can find the TSD by clicking on a link provided earlier in the </t>
    </r>
    <r>
      <rPr>
        <i/>
        <sz val="10"/>
        <rFont val="Arial"/>
        <family val="2"/>
      </rPr>
      <t>Federal Register</t>
    </r>
    <r>
      <rPr>
        <sz val="10"/>
        <rFont val="Arial"/>
        <family val="2"/>
      </rPr>
      <t xml:space="preserve"> notice, but the notice says only that the link leads to spreadsheets used in the analysis. So it is not very clearly labeled.</t>
    </r>
  </si>
  <si>
    <t>The analysis acknowledges uncertainty about the social cost of carbon and addresses this by using a range of values, from $1-$56/ton. It explicitly assumes that federal regulations will meet with full compliance and produce the expected outcomes. Monte Carlo analysis is used in estimation of consumer benefits.</t>
  </si>
  <si>
    <t>The RIA section asserts three market failures: lack of consumer information or information processing capability about energy savings, asymmetric information, and externalities related to energy consumption. Each is discussed in one paragraph with no further elaboration.</t>
  </si>
  <si>
    <t xml:space="preserve">The analysis only names the three market failures. </t>
  </si>
  <si>
    <t>No empirical support is presented for the first two market failures. The presentation of calculated values of the social cost of carbon could be taken as an indication that the environmental market failure is real, but this information is not linked to the market-failure discussion.</t>
  </si>
  <si>
    <t>It identifies no action, the chosen alternative, plus six non-regulatory alternatives: consumer tax credits, consumer rebates, manufacturer rebates, voluntary standards, early replacement, and bulk government purchases. DOE also considers standards of varying stringency.</t>
  </si>
  <si>
    <t>Reduced energy use, consumer cost savings, and reduced pollutant emissions.</t>
  </si>
  <si>
    <t>The analysis estimates effects on net present value of consumer cost savings, employment, emissions, etc. of alternative standards.</t>
  </si>
  <si>
    <t>The baseline assumes no new energy savings in the absence of government action.</t>
  </si>
  <si>
    <t>It appears to include a pretty comprehensive consideration of costs. Consumer and producer costs are considered for alternative standard levels.</t>
  </si>
  <si>
    <t>Increased product prices are calculated. It includes an analysis of expected changes in gas prices due to lower consumption.</t>
  </si>
  <si>
    <t>DOE includes the rebound effect in its calculations where it believes the evidence justified that. The preamble mentions many other behavioral issues raised by commenters (eg, substitution of non-regulated heaters), but the analysis does not seem to explicitly consider these.</t>
  </si>
  <si>
    <t>The analysis calculates life-cycle cost savings for standards of different stringency, which is the equivalent of calculating net private benefits and costs. It also calculates net social costs and benefits. But the reader really has to work to figure out that this is what the analysis does.</t>
  </si>
  <si>
    <t>Consumer cost savings and payback periods are calculated for different types of heaters. For some products, effects are calculated for specific consumer subgroups, such as low-income, elderly, multifamily housing, and mobile homes. Incidence of environmental benefits is not estimated.</t>
  </si>
  <si>
    <t>DOE says it is considering higher standards but tentatively concludes that they might not produce the estimated benefits and might also produce other undesirable effects. A separate RIA section of the technical support document assesses benefits of alternative approaches and concludes the mandatory standards are the most effective method to achieve the goal. A complicated but helpful graphic in chapter 2 of the technical support document explains how different parts of the analysis are supposed to produce specific types of information and/or affect the decisions. The decisions appear to be driven by the calculations.</t>
  </si>
  <si>
    <t>Total Score</t>
  </si>
  <si>
    <t>For the chosen option, the analysis assumes 100 percent compliance will occur and produce the estimated benefits. For the non-regulatory options, the size of the effect is often estimated based on experience with similar programs. Calculations of energy savings are based on energy use data for various appliances, so assuming compliance occurs, it is plausible that energy savings will result.</t>
  </si>
</sst>
</file>

<file path=xl/styles.xml><?xml version="1.0" encoding="utf-8"?>
<styleSheet xmlns="http://schemas.openxmlformats.org/spreadsheetml/2006/main">
  <fonts count="9">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i/>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8" fillId="0" borderId="2" xfId="0" applyFont="1" applyBorder="1" applyAlignment="1">
      <alignment wrapText="1"/>
    </xf>
    <xf numFmtId="0" fontId="8"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8"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5" fillId="4" borderId="0" xfId="0" applyFont="1" applyFill="1" applyBorder="1" applyAlignment="1">
      <alignment horizontal="left" wrapText="1"/>
    </xf>
    <xf numFmtId="0" fontId="5" fillId="4" borderId="0" xfId="0" applyFont="1" applyFill="1" applyBorder="1" applyAlignment="1">
      <alignment horizontal="left"/>
    </xf>
    <xf numFmtId="0" fontId="3" fillId="0" borderId="0" xfId="1" applyFont="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14" fontId="5" fillId="0" borderId="0" xfId="0" applyNumberFormat="1" applyFont="1" applyBorder="1" applyAlignment="1">
      <alignment horizontal="left" wrapText="1"/>
    </xf>
    <xf numFmtId="0" fontId="5" fillId="0" borderId="0" xfId="0" applyFont="1" applyBorder="1" applyAlignment="1">
      <alignment horizontal="left" vertical="top" wrapText="1"/>
    </xf>
    <xf numFmtId="0" fontId="7" fillId="0" borderId="1"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7"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E1" sqref="E1"/>
    </sheetView>
  </sheetViews>
  <sheetFormatPr defaultRowHeight="12.75"/>
  <cols>
    <col min="1" max="1" width="62.5703125" style="20" customWidth="1"/>
    <col min="2" max="2" width="7.7109375" style="9" customWidth="1"/>
    <col min="3" max="4" width="9.140625" style="9"/>
    <col min="5" max="5" width="9.140625" style="8"/>
    <col min="6" max="256" width="9.140625" style="9"/>
    <col min="257" max="16384" width="9.140625" style="3"/>
  </cols>
  <sheetData>
    <row r="1" spans="1:256">
      <c r="A1" s="49" t="s">
        <v>1</v>
      </c>
      <c r="B1" s="49"/>
      <c r="C1" s="49"/>
      <c r="D1" s="49"/>
    </row>
    <row r="2" spans="1:256">
      <c r="A2" s="10" t="s">
        <v>37</v>
      </c>
      <c r="B2" s="11"/>
      <c r="C2" s="11"/>
      <c r="D2" s="11"/>
    </row>
    <row r="3" spans="1:256">
      <c r="A3" s="12" t="s">
        <v>110</v>
      </c>
      <c r="B3" s="13"/>
      <c r="C3" s="13"/>
      <c r="D3" s="13"/>
    </row>
    <row r="4" spans="1:256">
      <c r="A4" s="10" t="s">
        <v>33</v>
      </c>
      <c r="B4" s="11"/>
      <c r="C4" s="11"/>
      <c r="D4" s="11"/>
    </row>
    <row r="5" spans="1:256" ht="12.75" customHeight="1">
      <c r="A5" s="50" t="s">
        <v>111</v>
      </c>
      <c r="B5" s="50"/>
      <c r="C5" s="50"/>
      <c r="D5" s="50"/>
    </row>
    <row r="6" spans="1:256">
      <c r="A6" s="51" t="s">
        <v>34</v>
      </c>
      <c r="B6" s="51"/>
      <c r="C6" s="51"/>
      <c r="D6" s="51"/>
    </row>
    <row r="7" spans="1:256">
      <c r="A7" s="14" t="s">
        <v>115</v>
      </c>
      <c r="B7" s="47" t="s">
        <v>43</v>
      </c>
      <c r="C7" s="47" t="s">
        <v>44</v>
      </c>
      <c r="D7" s="14" t="s">
        <v>112</v>
      </c>
    </row>
    <row r="8" spans="1:256" ht="12.75" customHeight="1">
      <c r="A8" s="10" t="s">
        <v>35</v>
      </c>
      <c r="B8" s="51" t="s">
        <v>36</v>
      </c>
      <c r="C8" s="51"/>
      <c r="D8" s="51"/>
    </row>
    <row r="9" spans="1:256">
      <c r="A9" s="14" t="s">
        <v>113</v>
      </c>
      <c r="B9" s="52">
        <v>40158</v>
      </c>
      <c r="C9" s="50"/>
      <c r="D9" s="50"/>
    </row>
    <row r="10" spans="1:256">
      <c r="A10" s="15" t="s">
        <v>2</v>
      </c>
      <c r="B10" s="16"/>
      <c r="C10" s="16"/>
      <c r="D10" s="16"/>
    </row>
    <row r="11" spans="1:256" ht="12.75" customHeight="1">
      <c r="A11" s="53" t="s">
        <v>114</v>
      </c>
      <c r="B11" s="53"/>
      <c r="C11" s="53"/>
      <c r="D11" s="53"/>
    </row>
    <row r="12" spans="1:256">
      <c r="A12" s="53"/>
      <c r="B12" s="53"/>
      <c r="C12" s="53"/>
      <c r="D12" s="53"/>
    </row>
    <row r="13" spans="1:256">
      <c r="A13" s="53"/>
      <c r="B13" s="53"/>
      <c r="C13" s="53"/>
      <c r="D13" s="53"/>
    </row>
    <row r="14" spans="1:256" ht="30" customHeight="1">
      <c r="A14" s="53"/>
      <c r="B14" s="53"/>
      <c r="C14" s="53"/>
      <c r="D14" s="53"/>
    </row>
    <row r="15" spans="1:256" s="1" customFormat="1">
      <c r="A15" s="15" t="s">
        <v>50</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51</v>
      </c>
      <c r="B16" s="5">
        <f>'Topic 1 - Openness'!B3</f>
        <v>3</v>
      </c>
      <c r="C16" s="48" t="s">
        <v>5</v>
      </c>
      <c r="D16" s="48"/>
    </row>
    <row r="17" spans="1:256">
      <c r="A17" s="20" t="s">
        <v>52</v>
      </c>
      <c r="B17" s="5">
        <f>'Topic 1 - Openness'!B4</f>
        <v>4</v>
      </c>
      <c r="C17" s="48" t="s">
        <v>6</v>
      </c>
      <c r="D17" s="48"/>
    </row>
    <row r="18" spans="1:256">
      <c r="A18" s="20" t="s">
        <v>53</v>
      </c>
      <c r="B18" s="5">
        <f>'Topic 1 - Openness'!B5</f>
        <v>4</v>
      </c>
      <c r="C18" s="48" t="s">
        <v>7</v>
      </c>
      <c r="D18" s="48"/>
    </row>
    <row r="19" spans="1:256" ht="31.5" customHeight="1">
      <c r="A19" s="20" t="s">
        <v>54</v>
      </c>
      <c r="B19" s="5">
        <f>'Topic 1 - Openness'!B6</f>
        <v>3</v>
      </c>
      <c r="C19" s="48" t="s">
        <v>8</v>
      </c>
      <c r="D19" s="48"/>
    </row>
    <row r="20" spans="1:256">
      <c r="A20" s="46" t="s">
        <v>60</v>
      </c>
      <c r="B20" s="47">
        <f>B16+B17+B18+B19</f>
        <v>14</v>
      </c>
      <c r="C20" s="21"/>
      <c r="D20" s="21"/>
    </row>
    <row r="21" spans="1:256">
      <c r="A21" s="46"/>
      <c r="B21" s="47"/>
      <c r="C21" s="21"/>
      <c r="D21" s="21"/>
    </row>
    <row r="22" spans="1:256">
      <c r="A22" s="14"/>
      <c r="B22" s="5"/>
      <c r="C22" s="5"/>
      <c r="D22" s="5"/>
    </row>
    <row r="23" spans="1:256" s="1" customFormat="1">
      <c r="A23" s="15" t="s">
        <v>55</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56</v>
      </c>
      <c r="B24" s="5">
        <f>'Topic 2 - Analysis'!B4</f>
        <v>4</v>
      </c>
      <c r="C24" s="48" t="s">
        <v>9</v>
      </c>
      <c r="D24" s="48"/>
    </row>
    <row r="25" spans="1:256" ht="38.25">
      <c r="A25" s="20" t="s">
        <v>57</v>
      </c>
      <c r="B25" s="5">
        <f>'Topic 2 - Analysis'!B10</f>
        <v>2</v>
      </c>
      <c r="C25" s="48" t="s">
        <v>10</v>
      </c>
      <c r="D25" s="48"/>
    </row>
    <row r="26" spans="1:256" ht="25.5">
      <c r="A26" s="20" t="s">
        <v>58</v>
      </c>
      <c r="B26" s="5">
        <f>'Topic 2 - Analysis'!B15</f>
        <v>4</v>
      </c>
      <c r="C26" s="48" t="s">
        <v>11</v>
      </c>
      <c r="D26" s="48"/>
    </row>
    <row r="27" spans="1:256">
      <c r="A27" s="20" t="s">
        <v>59</v>
      </c>
      <c r="B27" s="5">
        <f>'Topic 2 - Analysis'!B20</f>
        <v>4</v>
      </c>
      <c r="C27" s="48" t="s">
        <v>12</v>
      </c>
      <c r="D27" s="48"/>
    </row>
    <row r="28" spans="1:256">
      <c r="A28" s="46" t="s">
        <v>61</v>
      </c>
      <c r="B28" s="47">
        <f>B24+B25+B26+B27</f>
        <v>14</v>
      </c>
      <c r="C28" s="21"/>
      <c r="D28" s="21"/>
    </row>
    <row r="29" spans="1:256">
      <c r="A29" s="46"/>
      <c r="B29" s="47"/>
      <c r="C29" s="21"/>
      <c r="D29" s="21"/>
    </row>
    <row r="30" spans="1:256">
      <c r="A30" s="14"/>
      <c r="B30" s="5"/>
      <c r="C30" s="5"/>
      <c r="D30" s="5"/>
    </row>
    <row r="31" spans="1:256" s="1" customFormat="1">
      <c r="A31" s="15" t="s">
        <v>62</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63</v>
      </c>
      <c r="B32" s="5">
        <f>'Topic 3 - Use'!B3</f>
        <v>4</v>
      </c>
      <c r="C32" s="48" t="s">
        <v>13</v>
      </c>
      <c r="D32" s="48"/>
    </row>
    <row r="33" spans="1:4" ht="25.5">
      <c r="A33" s="20" t="s">
        <v>64</v>
      </c>
      <c r="B33" s="5">
        <f>'Topic 3 - Use'!B4</f>
        <v>5</v>
      </c>
      <c r="C33" s="48" t="s">
        <v>14</v>
      </c>
      <c r="D33" s="48"/>
    </row>
    <row r="34" spans="1:4" ht="25.5">
      <c r="A34" s="20" t="s">
        <v>65</v>
      </c>
      <c r="B34" s="5">
        <f>'Topic 3 - Use'!B5</f>
        <v>1</v>
      </c>
      <c r="C34" s="48" t="s">
        <v>15</v>
      </c>
      <c r="D34" s="48"/>
    </row>
    <row r="35" spans="1:4" ht="38.25">
      <c r="A35" s="20" t="s">
        <v>66</v>
      </c>
      <c r="B35" s="5">
        <f>'Topic 3 - Use'!B6</f>
        <v>2</v>
      </c>
      <c r="C35" s="48" t="s">
        <v>16</v>
      </c>
      <c r="D35" s="48"/>
    </row>
    <row r="36" spans="1:4" ht="15.75" customHeight="1">
      <c r="A36" s="46" t="s">
        <v>67</v>
      </c>
      <c r="B36" s="47">
        <f>B32+B33+B34+B35</f>
        <v>12</v>
      </c>
      <c r="C36" s="21"/>
      <c r="D36" s="21"/>
    </row>
    <row r="37" spans="1:4">
      <c r="A37" s="46"/>
      <c r="B37" s="47"/>
      <c r="C37" s="21"/>
      <c r="D37" s="21"/>
    </row>
    <row r="39" spans="1:4">
      <c r="A39" s="15" t="s">
        <v>145</v>
      </c>
      <c r="B39" s="17">
        <f>SUM(B20+B28+B36)</f>
        <v>40</v>
      </c>
      <c r="C39" s="22"/>
      <c r="D39" s="22"/>
    </row>
  </sheetData>
  <mergeCells count="25">
    <mergeCell ref="B9:D9"/>
    <mergeCell ref="C33:D33"/>
    <mergeCell ref="C34:D34"/>
    <mergeCell ref="B20:B21"/>
    <mergeCell ref="C16:D16"/>
    <mergeCell ref="C24:D24"/>
    <mergeCell ref="C27:D27"/>
    <mergeCell ref="C32:D32"/>
    <mergeCell ref="C25:D25"/>
    <mergeCell ref="A11:D14"/>
    <mergeCell ref="A20:A21"/>
    <mergeCell ref="A28:A29"/>
    <mergeCell ref="C26:D26"/>
    <mergeCell ref="A1:D1"/>
    <mergeCell ref="A5:D5"/>
    <mergeCell ref="A6:D6"/>
    <mergeCell ref="B8:D8"/>
    <mergeCell ref="B7:C7"/>
    <mergeCell ref="A36:A37"/>
    <mergeCell ref="B36:B37"/>
    <mergeCell ref="B28:B29"/>
    <mergeCell ref="C17:D17"/>
    <mergeCell ref="C18:D18"/>
    <mergeCell ref="C19:D19"/>
    <mergeCell ref="C35:D35"/>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IV6"/>
  <sheetViews>
    <sheetView workbookViewId="0">
      <selection activeCell="C3" sqref="C3"/>
    </sheetView>
  </sheetViews>
  <sheetFormatPr defaultRowHeight="12.75"/>
  <cols>
    <col min="1" max="1" width="29.140625" style="3" customWidth="1"/>
    <col min="2" max="2" width="5.85546875" style="37" customWidth="1"/>
    <col min="3" max="3" width="9.28515625" style="37" customWidth="1"/>
    <col min="4" max="4" width="34.140625" style="6" customWidth="1"/>
    <col min="5" max="256" width="9.140625" style="3"/>
  </cols>
  <sheetData>
    <row r="1" spans="1:4" ht="15.75">
      <c r="A1" s="54" t="s">
        <v>70</v>
      </c>
      <c r="B1" s="55"/>
      <c r="C1" s="55"/>
      <c r="D1" s="56"/>
    </row>
    <row r="2" spans="1:4">
      <c r="A2" s="30" t="s">
        <v>108</v>
      </c>
      <c r="B2" s="31" t="s">
        <v>0</v>
      </c>
      <c r="C2" s="31" t="s">
        <v>32</v>
      </c>
      <c r="D2" s="32" t="s">
        <v>4</v>
      </c>
    </row>
    <row r="3" spans="1:4" ht="178.5">
      <c r="A3" s="33" t="s">
        <v>106</v>
      </c>
      <c r="B3" s="34">
        <v>3</v>
      </c>
      <c r="C3" s="4">
        <v>1</v>
      </c>
      <c r="D3" s="35" t="s">
        <v>130</v>
      </c>
    </row>
    <row r="4" spans="1:4" ht="38.25">
      <c r="A4" s="33" t="s">
        <v>52</v>
      </c>
      <c r="B4" s="34">
        <v>4</v>
      </c>
      <c r="C4" s="4">
        <v>2</v>
      </c>
      <c r="D4" s="36" t="s">
        <v>124</v>
      </c>
    </row>
    <row r="5" spans="1:4" ht="102">
      <c r="A5" s="33" t="s">
        <v>53</v>
      </c>
      <c r="B5" s="34">
        <v>4</v>
      </c>
      <c r="C5" s="4">
        <v>3</v>
      </c>
      <c r="D5" s="36" t="s">
        <v>125</v>
      </c>
    </row>
    <row r="6" spans="1:4" ht="165.75">
      <c r="A6" s="33" t="s">
        <v>107</v>
      </c>
      <c r="B6" s="34">
        <v>3</v>
      </c>
      <c r="C6" s="4">
        <v>4</v>
      </c>
      <c r="D6" s="36" t="s">
        <v>129</v>
      </c>
    </row>
  </sheetData>
  <mergeCells count="1">
    <mergeCell ref="A1:D1"/>
  </mergeCells>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IV29"/>
  <sheetViews>
    <sheetView workbookViewId="0">
      <selection activeCell="E1" sqref="E1"/>
    </sheetView>
  </sheetViews>
  <sheetFormatPr defaultRowHeight="12.75"/>
  <cols>
    <col min="1" max="1" width="29" style="6" customWidth="1"/>
    <col min="2" max="2" width="7.140625" style="37" customWidth="1"/>
    <col min="3" max="3" width="9.28515625" style="3" customWidth="1"/>
    <col min="4" max="4" width="41.7109375" style="6" customWidth="1"/>
    <col min="5" max="256" width="9.140625" style="3"/>
  </cols>
  <sheetData>
    <row r="1" spans="1:256" ht="14.25" customHeight="1">
      <c r="A1" s="57" t="s">
        <v>71</v>
      </c>
      <c r="B1" s="58"/>
      <c r="C1" s="58"/>
      <c r="D1" s="59"/>
    </row>
    <row r="2" spans="1:256">
      <c r="A2" s="30" t="s">
        <v>109</v>
      </c>
      <c r="B2" s="31" t="s">
        <v>0</v>
      </c>
      <c r="C2" s="31" t="s">
        <v>32</v>
      </c>
      <c r="D2" s="32" t="s">
        <v>4</v>
      </c>
    </row>
    <row r="3" spans="1:256">
      <c r="A3" s="36"/>
      <c r="B3" s="38"/>
      <c r="C3" s="38"/>
      <c r="D3" s="39"/>
    </row>
    <row r="4" spans="1:256" ht="90">
      <c r="A4" s="40" t="s">
        <v>102</v>
      </c>
      <c r="B4" s="41">
        <f>ROUND(AVERAGE(B5:B9),0)</f>
        <v>4</v>
      </c>
      <c r="C4" s="42"/>
      <c r="D4" s="43"/>
    </row>
    <row r="5" spans="1:256" ht="60">
      <c r="A5" s="34" t="s">
        <v>17</v>
      </c>
      <c r="B5" s="4">
        <v>5</v>
      </c>
      <c r="C5" s="44" t="s">
        <v>72</v>
      </c>
      <c r="D5" s="36" t="s">
        <v>136</v>
      </c>
    </row>
    <row r="6" spans="1:256" ht="45">
      <c r="A6" s="34" t="s">
        <v>18</v>
      </c>
      <c r="B6" s="4">
        <v>5</v>
      </c>
      <c r="C6" s="44" t="s">
        <v>73</v>
      </c>
      <c r="D6" s="36" t="s">
        <v>116</v>
      </c>
    </row>
    <row r="7" spans="1:256" ht="75">
      <c r="A7" s="34" t="s">
        <v>19</v>
      </c>
      <c r="B7" s="4">
        <v>2</v>
      </c>
      <c r="C7" s="44" t="s">
        <v>74</v>
      </c>
      <c r="D7" s="36" t="s">
        <v>121</v>
      </c>
    </row>
    <row r="8" spans="1:256" ht="114.75">
      <c r="A8" s="34" t="s">
        <v>20</v>
      </c>
      <c r="B8" s="4">
        <v>3</v>
      </c>
      <c r="C8" s="44" t="s">
        <v>75</v>
      </c>
      <c r="D8" s="36" t="s">
        <v>146</v>
      </c>
    </row>
    <row r="9" spans="1:256" ht="89.25">
      <c r="A9" s="34" t="s">
        <v>38</v>
      </c>
      <c r="B9" s="4">
        <v>4</v>
      </c>
      <c r="C9" s="44" t="s">
        <v>76</v>
      </c>
      <c r="D9" s="36" t="s">
        <v>131</v>
      </c>
    </row>
    <row r="10" spans="1:256" ht="105">
      <c r="A10" s="40" t="s">
        <v>57</v>
      </c>
      <c r="B10" s="41">
        <f>ROUND(AVERAGE(B11:B14),0)</f>
        <v>2</v>
      </c>
      <c r="C10" s="42"/>
      <c r="D10" s="43"/>
    </row>
    <row r="11" spans="1:256" ht="89.25">
      <c r="A11" s="34" t="s">
        <v>21</v>
      </c>
      <c r="B11" s="4">
        <v>3</v>
      </c>
      <c r="C11" s="44" t="s">
        <v>77</v>
      </c>
      <c r="D11" s="36" t="s">
        <v>132</v>
      </c>
    </row>
    <row r="12" spans="1:256" ht="105">
      <c r="A12" s="34" t="s">
        <v>22</v>
      </c>
      <c r="B12" s="4">
        <v>1</v>
      </c>
      <c r="C12" s="44" t="s">
        <v>78</v>
      </c>
      <c r="D12" s="36" t="s">
        <v>133</v>
      </c>
    </row>
    <row r="13" spans="1:256" ht="89.25">
      <c r="A13" s="34" t="s">
        <v>20</v>
      </c>
      <c r="B13" s="4">
        <v>1</v>
      </c>
      <c r="C13" s="44" t="s">
        <v>79</v>
      </c>
      <c r="D13" s="36" t="s">
        <v>134</v>
      </c>
    </row>
    <row r="14" spans="1:256" ht="140.25">
      <c r="A14" s="34" t="s">
        <v>39</v>
      </c>
      <c r="B14" s="4">
        <v>1</v>
      </c>
      <c r="C14" s="44" t="s">
        <v>80</v>
      </c>
      <c r="D14" s="36" t="s">
        <v>126</v>
      </c>
    </row>
    <row r="15" spans="1:256" s="2" customFormat="1" ht="60">
      <c r="A15" s="40" t="s">
        <v>58</v>
      </c>
      <c r="B15" s="41">
        <f>ROUND(AVERAGE(B16:B19),0)</f>
        <v>4</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76.5">
      <c r="A16" s="34" t="s">
        <v>46</v>
      </c>
      <c r="B16" s="4">
        <v>5</v>
      </c>
      <c r="C16" s="44" t="s">
        <v>81</v>
      </c>
      <c r="D16" s="36" t="s">
        <v>135</v>
      </c>
    </row>
    <row r="17" spans="1:4" ht="195">
      <c r="A17" s="34" t="s">
        <v>47</v>
      </c>
      <c r="B17" s="4">
        <v>5</v>
      </c>
      <c r="C17" s="44" t="s">
        <v>82</v>
      </c>
      <c r="D17" s="36" t="s">
        <v>117</v>
      </c>
    </row>
    <row r="18" spans="1:4" ht="60">
      <c r="A18" s="34" t="s">
        <v>23</v>
      </c>
      <c r="B18" s="4">
        <v>4</v>
      </c>
      <c r="C18" s="44" t="s">
        <v>83</v>
      </c>
      <c r="D18" s="36" t="s">
        <v>137</v>
      </c>
    </row>
    <row r="19" spans="1:4" ht="105">
      <c r="A19" s="34" t="s">
        <v>24</v>
      </c>
      <c r="B19" s="4">
        <v>1</v>
      </c>
      <c r="C19" s="44" t="s">
        <v>84</v>
      </c>
      <c r="D19" s="36" t="s">
        <v>138</v>
      </c>
    </row>
    <row r="20" spans="1:4" ht="45">
      <c r="A20" s="40" t="s">
        <v>59</v>
      </c>
      <c r="B20" s="41">
        <f>ROUND(AVERAGE(B21:B29),0)</f>
        <v>4</v>
      </c>
      <c r="C20" s="42"/>
      <c r="D20" s="43"/>
    </row>
    <row r="21" spans="1:4" ht="60">
      <c r="A21" s="34" t="s">
        <v>48</v>
      </c>
      <c r="B21" s="4">
        <v>4</v>
      </c>
      <c r="C21" s="44" t="s">
        <v>85</v>
      </c>
      <c r="D21" s="36" t="s">
        <v>139</v>
      </c>
    </row>
    <row r="22" spans="1:4" ht="60">
      <c r="A22" s="34" t="s">
        <v>25</v>
      </c>
      <c r="B22" s="4">
        <v>4</v>
      </c>
      <c r="C22" s="44" t="s">
        <v>86</v>
      </c>
      <c r="D22" s="36" t="s">
        <v>118</v>
      </c>
    </row>
    <row r="23" spans="1:4" ht="60">
      <c r="A23" s="34" t="s">
        <v>26</v>
      </c>
      <c r="B23" s="4">
        <v>4</v>
      </c>
      <c r="C23" s="44" t="s">
        <v>87</v>
      </c>
      <c r="D23" s="36" t="s">
        <v>140</v>
      </c>
    </row>
    <row r="24" spans="1:4" ht="90">
      <c r="A24" s="34" t="s">
        <v>27</v>
      </c>
      <c r="B24" s="4">
        <v>2</v>
      </c>
      <c r="C24" s="44" t="s">
        <v>88</v>
      </c>
      <c r="D24" s="36" t="s">
        <v>141</v>
      </c>
    </row>
    <row r="25" spans="1:4" ht="75">
      <c r="A25" s="34" t="s">
        <v>28</v>
      </c>
      <c r="B25" s="4">
        <v>4</v>
      </c>
      <c r="C25" s="44" t="s">
        <v>89</v>
      </c>
      <c r="D25" s="36" t="s">
        <v>119</v>
      </c>
    </row>
    <row r="26" spans="1:4" ht="76.5">
      <c r="A26" s="34" t="s">
        <v>49</v>
      </c>
      <c r="B26" s="4">
        <v>4</v>
      </c>
      <c r="C26" s="44" t="s">
        <v>90</v>
      </c>
      <c r="D26" s="36" t="s">
        <v>142</v>
      </c>
    </row>
    <row r="27" spans="1:4" ht="60">
      <c r="A27" s="34" t="s">
        <v>29</v>
      </c>
      <c r="B27" s="4">
        <v>2</v>
      </c>
      <c r="C27" s="44" t="s">
        <v>91</v>
      </c>
      <c r="D27" s="36" t="s">
        <v>122</v>
      </c>
    </row>
    <row r="28" spans="1:4" ht="63.75">
      <c r="A28" s="34" t="s">
        <v>30</v>
      </c>
      <c r="B28" s="4">
        <v>5</v>
      </c>
      <c r="C28" s="44" t="s">
        <v>92</v>
      </c>
      <c r="D28" s="36" t="s">
        <v>120</v>
      </c>
    </row>
    <row r="29" spans="1:4" ht="89.25">
      <c r="A29" s="34" t="s">
        <v>31</v>
      </c>
      <c r="B29" s="4">
        <v>4</v>
      </c>
      <c r="C29" s="44" t="s">
        <v>93</v>
      </c>
      <c r="D29" s="36" t="s">
        <v>143</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6"/>
  <sheetViews>
    <sheetView workbookViewId="0">
      <selection activeCell="D3" sqref="D3"/>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4" t="s">
        <v>62</v>
      </c>
      <c r="B1" s="55"/>
      <c r="C1" s="55"/>
      <c r="D1" s="56"/>
    </row>
    <row r="2" spans="1:4">
      <c r="A2" s="30" t="s">
        <v>109</v>
      </c>
      <c r="B2" s="31" t="s">
        <v>0</v>
      </c>
      <c r="C2" s="31" t="s">
        <v>32</v>
      </c>
      <c r="D2" s="32" t="s">
        <v>4</v>
      </c>
    </row>
    <row r="3" spans="1:4" ht="191.25">
      <c r="A3" s="33" t="s">
        <v>103</v>
      </c>
      <c r="B3" s="34">
        <v>4</v>
      </c>
      <c r="C3" s="4">
        <v>9</v>
      </c>
      <c r="D3" s="36" t="s">
        <v>144</v>
      </c>
    </row>
    <row r="4" spans="1:4" ht="153">
      <c r="A4" s="33" t="s">
        <v>64</v>
      </c>
      <c r="B4" s="34">
        <v>5</v>
      </c>
      <c r="C4" s="4">
        <v>10</v>
      </c>
      <c r="D4" s="36" t="s">
        <v>127</v>
      </c>
    </row>
    <row r="5" spans="1:4" ht="75">
      <c r="A5" s="33" t="s">
        <v>104</v>
      </c>
      <c r="B5" s="34">
        <v>1</v>
      </c>
      <c r="C5" s="4">
        <v>11</v>
      </c>
      <c r="D5" s="36" t="s">
        <v>123</v>
      </c>
    </row>
    <row r="6" spans="1:4" ht="90">
      <c r="A6" s="33" t="s">
        <v>105</v>
      </c>
      <c r="B6" s="34">
        <v>2</v>
      </c>
      <c r="C6" s="4">
        <v>12</v>
      </c>
      <c r="D6" s="36" t="s">
        <v>128</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workbookViewId="0">
      <selection activeCell="E8" sqref="E8"/>
    </sheetView>
  </sheetViews>
  <sheetFormatPr defaultRowHeight="12.75"/>
  <cols>
    <col min="1" max="1" width="10.5703125" customWidth="1"/>
    <col min="4" max="4" width="10.140625" bestFit="1" customWidth="1"/>
    <col min="5" max="5" width="13.85546875" customWidth="1"/>
    <col min="7" max="7" width="13.42578125" customWidth="1"/>
    <col min="8" max="9" width="14" customWidth="1"/>
    <col min="10" max="10" width="11.7109375" customWidth="1"/>
  </cols>
  <sheetData>
    <row r="1" spans="1:44" ht="13.5" thickBot="1">
      <c r="A1" s="19" t="s">
        <v>40</v>
      </c>
      <c r="B1" s="19" t="s">
        <v>34</v>
      </c>
      <c r="C1" s="19"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s="26" t="str">
        <f>Scoring!A5</f>
        <v>Energy Efficiency Standards for Pool Heaters and Direct Heating Equipment and Water Heaters</v>
      </c>
      <c r="B2" s="26" t="str">
        <f>Scoring!A7</f>
        <v>1904-AA90</v>
      </c>
      <c r="C2" s="27" t="str">
        <f>Scoring!A3</f>
        <v>DOE</v>
      </c>
      <c r="D2" s="7">
        <f>Scoring!B9</f>
        <v>40158</v>
      </c>
      <c r="E2" s="7" t="str">
        <f>Scoring!D7</f>
        <v>Yes</v>
      </c>
      <c r="F2">
        <f>G2+H2+J2</f>
        <v>40</v>
      </c>
      <c r="G2">
        <f>SUM(K2:N2)</f>
        <v>14</v>
      </c>
      <c r="H2">
        <f>O2+U2+Z2+AE2</f>
        <v>14</v>
      </c>
      <c r="I2">
        <f>G2+H2</f>
        <v>28</v>
      </c>
      <c r="J2">
        <f>SUM(AO2:AR2)</f>
        <v>12</v>
      </c>
      <c r="K2">
        <f>'Topic 1 - Openness'!B3</f>
        <v>3</v>
      </c>
      <c r="L2">
        <f>'Topic 1 - Openness'!B4</f>
        <v>4</v>
      </c>
      <c r="M2">
        <f>'Topic 1 - Openness'!B5</f>
        <v>4</v>
      </c>
      <c r="N2">
        <f>'Topic 1 - Openness'!B6</f>
        <v>3</v>
      </c>
      <c r="O2">
        <f>'Topic 2 - Analysis'!B4</f>
        <v>4</v>
      </c>
      <c r="P2">
        <f>'Topic 2 - Analysis'!B5</f>
        <v>5</v>
      </c>
      <c r="Q2">
        <f>'Topic 2 - Analysis'!B6</f>
        <v>5</v>
      </c>
      <c r="R2">
        <f>'Topic 2 - Analysis'!B7</f>
        <v>2</v>
      </c>
      <c r="S2">
        <f>'Topic 2 - Analysis'!B8</f>
        <v>3</v>
      </c>
      <c r="T2">
        <f>'Topic 2 - Analysis'!B9</f>
        <v>4</v>
      </c>
      <c r="U2">
        <f>'Topic 2 - Analysis'!B10</f>
        <v>2</v>
      </c>
      <c r="V2">
        <f>'Topic 2 - Analysis'!B11</f>
        <v>3</v>
      </c>
      <c r="W2">
        <f>'Topic 2 - Analysis'!B12</f>
        <v>1</v>
      </c>
      <c r="X2">
        <f>'Topic 2 - Analysis'!B13</f>
        <v>1</v>
      </c>
      <c r="Y2">
        <f>'Topic 2 - Analysis'!B14</f>
        <v>1</v>
      </c>
      <c r="Z2">
        <f>'Topic 2 - Analysis'!B15</f>
        <v>4</v>
      </c>
      <c r="AA2">
        <f>'Topic 2 - Analysis'!B16</f>
        <v>5</v>
      </c>
      <c r="AB2">
        <f>'Topic 2 - Analysis'!B17</f>
        <v>5</v>
      </c>
      <c r="AC2">
        <f>'Topic 2 - Analysis'!B18</f>
        <v>4</v>
      </c>
      <c r="AD2">
        <f>'Topic 2 - Analysis'!B19</f>
        <v>1</v>
      </c>
      <c r="AE2">
        <f>'Topic 2 - Analysis'!B20</f>
        <v>4</v>
      </c>
      <c r="AF2">
        <f>'Topic 2 - Analysis'!B21</f>
        <v>4</v>
      </c>
      <c r="AG2">
        <f>'Topic 2 - Analysis'!B22</f>
        <v>4</v>
      </c>
      <c r="AH2">
        <f>'Topic 2 - Analysis'!B23</f>
        <v>4</v>
      </c>
      <c r="AI2">
        <f>'Topic 2 - Analysis'!B24</f>
        <v>2</v>
      </c>
      <c r="AJ2">
        <f>'Topic 2 - Analysis'!B25</f>
        <v>4</v>
      </c>
      <c r="AK2">
        <f>'Topic 2 - Analysis'!B26</f>
        <v>4</v>
      </c>
      <c r="AL2">
        <f>'Topic 2 - Analysis'!B27</f>
        <v>2</v>
      </c>
      <c r="AM2">
        <f>'Topic 2 - Analysis'!B28</f>
        <v>5</v>
      </c>
      <c r="AN2">
        <f>'Topic 2 - Analysis'!B29</f>
        <v>4</v>
      </c>
      <c r="AO2">
        <f>'Topic 3 - Use'!B3</f>
        <v>4</v>
      </c>
      <c r="AP2">
        <f>'Topic 3 - Use'!B4</f>
        <v>5</v>
      </c>
      <c r="AQ2">
        <f>'Topic 3 - Use'!B5</f>
        <v>1</v>
      </c>
      <c r="AR2">
        <f>'Topic 3 - Use'!B6</f>
        <v>2</v>
      </c>
    </row>
    <row r="3" spans="1:44">
      <c r="A3" s="26"/>
      <c r="B3" s="26"/>
      <c r="C3" s="27"/>
    </row>
    <row r="4" spans="1:44">
      <c r="A4" s="26"/>
      <c r="B4" s="26"/>
      <c r="C4" s="27"/>
    </row>
    <row r="5" spans="1:44">
      <c r="A5" s="26"/>
      <c r="B5" s="26"/>
      <c r="C5" s="27"/>
    </row>
    <row r="6" spans="1:44">
      <c r="A6" s="19"/>
      <c r="B6" s="19"/>
      <c r="C6" s="28"/>
    </row>
    <row r="7" spans="1:44">
      <c r="A7" s="26"/>
      <c r="B7" s="26"/>
      <c r="C7" s="27"/>
    </row>
    <row r="8" spans="1:44">
      <c r="A8" s="26"/>
      <c r="B8" s="26"/>
      <c r="C8" s="27"/>
    </row>
    <row r="9" spans="1:44">
      <c r="A9" s="26"/>
      <c r="B9" s="26"/>
      <c r="C9" s="27"/>
    </row>
    <row r="10" spans="1:44">
      <c r="A10" s="26"/>
      <c r="B10" s="26"/>
      <c r="C10" s="27"/>
    </row>
    <row r="11" spans="1:44">
      <c r="A11" s="19"/>
      <c r="B11" s="19"/>
      <c r="C11" s="28"/>
    </row>
    <row r="12" spans="1:44">
      <c r="A12" s="26"/>
      <c r="B12" s="26"/>
      <c r="C12" s="27"/>
    </row>
    <row r="13" spans="1:44">
      <c r="A13" s="26"/>
      <c r="B13" s="26"/>
      <c r="C13" s="27"/>
    </row>
    <row r="14" spans="1:44">
      <c r="A14" s="26"/>
      <c r="B14" s="26"/>
      <c r="C14" s="27"/>
    </row>
    <row r="15" spans="1:44">
      <c r="A15" s="26"/>
      <c r="B15" s="26"/>
      <c r="C15" s="27"/>
    </row>
    <row r="16" spans="1:44">
      <c r="A16" s="19"/>
      <c r="B16" s="19"/>
      <c r="C16" s="28"/>
    </row>
    <row r="17" spans="1:4">
      <c r="A17" s="26"/>
      <c r="B17" s="26"/>
      <c r="C17" s="27"/>
    </row>
    <row r="18" spans="1:4">
      <c r="A18" s="19"/>
      <c r="B18" s="19"/>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2010-10-15T16:16:04Z</dcterms:created>
  <dcterms:modified xsi:type="dcterms:W3CDTF">2011-12-05T22:26:02Z</dcterms:modified>
</cp:coreProperties>
</file>