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961" yWindow="3420" windowWidth="20730" windowHeight="11700" tabRatio="626" activeTab="0"/>
  </bookViews>
  <sheets>
    <sheet name="Chart1" sheetId="1" r:id="rId1"/>
    <sheet name="Data Tabl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<sst xmlns="http://schemas.openxmlformats.org/spreadsheetml/2006/main" count="98" uniqueCount="27">
  <si>
    <t xml:space="preserve">UK                            </t>
  </si>
  <si>
    <t>USA</t>
  </si>
  <si>
    <t>Millions of $2010 Dollars</t>
  </si>
  <si>
    <t>CHINA</t>
  </si>
  <si>
    <t>FRANCE</t>
  </si>
  <si>
    <t>RUSSIA</t>
  </si>
  <si>
    <t>JAPAN</t>
  </si>
  <si>
    <t>Trillions</t>
  </si>
  <si>
    <t>Billions</t>
  </si>
  <si>
    <t>REST OF THE WORLD</t>
  </si>
  <si>
    <t xml:space="preserve">WORLD TOTAL </t>
  </si>
  <si>
    <t>TOTAL TOP 6</t>
  </si>
  <si>
    <t>GERMANY</t>
  </si>
  <si>
    <t>INDIA</t>
  </si>
  <si>
    <t>ITALY</t>
  </si>
  <si>
    <t>BRAZIL</t>
  </si>
  <si>
    <t>S.KOREA</t>
  </si>
  <si>
    <t>AUSTRALIA</t>
  </si>
  <si>
    <t>CANADA</t>
  </si>
  <si>
    <t>TURKEY</t>
  </si>
  <si>
    <t>SAUDI ARABIA</t>
  </si>
  <si>
    <t>TOTAL TOP 14</t>
  </si>
  <si>
    <t>%</t>
  </si>
  <si>
    <t>Percentage of Total (Top 14 Percentage of Total 14)</t>
  </si>
  <si>
    <t>UK</t>
  </si>
  <si>
    <t>S. KROEA</t>
  </si>
  <si>
    <t>S. KOREA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</si>
</sst>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0.00000"/>
    <numFmt numFmtId="168" formatCode="0.0000"/>
    <numFmt numFmtId="169" formatCode="0.000000"/>
    <numFmt numFmtId="170" formatCode="0.00000000"/>
    <numFmt numFmtId="171" formatCode="0.000000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Calibri"/>
      <family val="0"/>
    </font>
    <font>
      <sz val="2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2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30"/>
      <color indexed="8"/>
      <name val="Arial"/>
      <family val="0"/>
    </font>
    <font>
      <sz val="30"/>
      <color indexed="9"/>
      <name val="Calibri"/>
      <family val="0"/>
    </font>
    <font>
      <sz val="20"/>
      <color indexed="9"/>
      <name val="Arial"/>
      <family val="0"/>
    </font>
    <font>
      <b/>
      <sz val="22"/>
      <color indexed="8"/>
      <name val="Arial"/>
      <family val="0"/>
    </font>
    <font>
      <b/>
      <sz val="20"/>
      <color indexed="8"/>
      <name val="Arial"/>
      <family val="0"/>
    </font>
    <font>
      <sz val="30"/>
      <color indexed="9"/>
      <name val="Arial"/>
      <family val="0"/>
    </font>
    <font>
      <sz val="25"/>
      <color indexed="9"/>
      <name val="Arial"/>
      <family val="0"/>
    </font>
    <font>
      <sz val="16"/>
      <color indexed="9"/>
      <name val="Arial"/>
      <family val="0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" fontId="0" fillId="12" borderId="10" xfId="0" applyNumberFormat="1" applyFill="1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2" fontId="0" fillId="1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16" borderId="10" xfId="0" applyNumberFormat="1" applyFill="1" applyBorder="1" applyAlignment="1">
      <alignment/>
    </xf>
    <xf numFmtId="1" fontId="0" fillId="1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World's Top Military Spenders: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U.S. Spends More Than Next Top 14 Countries Combined
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6075"/>
          <c:w val="0.8005"/>
          <c:h val="0.64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3300"/>
              </a:solidFill>
              <a:ln w="12700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70C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FF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66CC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3399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30BA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99694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C00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93CDDD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14B6BA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14DC7D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17B76F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00B050"/>
              </a:solidFill>
              <a:ln w="12700"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U.K.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TURKEY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Table'!$J$6:$J$21</c:f>
              <c:strCache>
                <c:ptCount val="16"/>
                <c:pt idx="0">
                  <c:v>USA</c:v>
                </c:pt>
                <c:pt idx="1">
                  <c:v>REST OF THE WORLD</c:v>
                </c:pt>
                <c:pt idx="2">
                  <c:v>CHINA</c:v>
                </c:pt>
                <c:pt idx="3">
                  <c:v>UK</c:v>
                </c:pt>
                <c:pt idx="4">
                  <c:v>FRANCE</c:v>
                </c:pt>
                <c:pt idx="5">
                  <c:v>RUSSIA</c:v>
                </c:pt>
                <c:pt idx="6">
                  <c:v>JAPAN</c:v>
                </c:pt>
                <c:pt idx="7">
                  <c:v>SAUDI ARABIA</c:v>
                </c:pt>
                <c:pt idx="8">
                  <c:v>GERMANY</c:v>
                </c:pt>
                <c:pt idx="9">
                  <c:v>INDIA</c:v>
                </c:pt>
                <c:pt idx="10">
                  <c:v>ITALY</c:v>
                </c:pt>
                <c:pt idx="11">
                  <c:v>BRAZIL</c:v>
                </c:pt>
                <c:pt idx="12">
                  <c:v>S. KOREA</c:v>
                </c:pt>
                <c:pt idx="13">
                  <c:v>AUSTRALIA</c:v>
                </c:pt>
                <c:pt idx="14">
                  <c:v>CANADA</c:v>
                </c:pt>
                <c:pt idx="15">
                  <c:v>TURKEY</c:v>
                </c:pt>
              </c:strCache>
            </c:strRef>
          </c:cat>
          <c:val>
            <c:numRef>
              <c:f>'Data Table'!$K$6:$K$21</c:f>
              <c:numCache>
                <c:ptCount val="16"/>
                <c:pt idx="0">
                  <c:v>238337</c:v>
                </c:pt>
                <c:pt idx="1">
                  <c:v>727533.7</c:v>
                </c:pt>
                <c:pt idx="2">
                  <c:v>119400</c:v>
                </c:pt>
                <c:pt idx="3">
                  <c:v>59598</c:v>
                </c:pt>
                <c:pt idx="4">
                  <c:v>59322</c:v>
                </c:pt>
                <c:pt idx="5">
                  <c:v>58668</c:v>
                </c:pt>
                <c:pt idx="6">
                  <c:v>54527</c:v>
                </c:pt>
                <c:pt idx="7">
                  <c:v>45245</c:v>
                </c:pt>
                <c:pt idx="8">
                  <c:v>45152</c:v>
                </c:pt>
                <c:pt idx="9">
                  <c:v>41284</c:v>
                </c:pt>
                <c:pt idx="10">
                  <c:v>36972</c:v>
                </c:pt>
                <c:pt idx="11">
                  <c:v>33538</c:v>
                </c:pt>
                <c:pt idx="12">
                  <c:v>27591</c:v>
                </c:pt>
                <c:pt idx="13">
                  <c:v>23972</c:v>
                </c:pt>
                <c:pt idx="14">
                  <c:v>22788</c:v>
                </c:pt>
                <c:pt idx="15">
                  <c:v>17509</c:v>
                </c:pt>
              </c:numCache>
            </c:numRef>
          </c:val>
        </c:ser>
        <c:gapWidth val="110"/>
        <c:splitType val="pos"/>
        <c:splitPos val="14"/>
        <c:secondPieSize val="104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0.28375</cdr:y>
    </cdr:from>
    <cdr:to>
      <cdr:x>0.27625</cdr:x>
      <cdr:y>0.43325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809750"/>
          <a:ext cx="10382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
</a:t>
          </a:r>
          <a:r>
            <a:rPr lang="en-US" cap="none" sz="3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45%</a:t>
          </a:r>
        </a:p>
      </cdr:txBody>
    </cdr:sp>
  </cdr:relSizeAnchor>
  <cdr:relSizeAnchor xmlns:cdr="http://schemas.openxmlformats.org/drawingml/2006/chartDrawing">
    <cdr:from>
      <cdr:x>0.11225</cdr:x>
      <cdr:y>0.43975</cdr:y>
    </cdr:from>
    <cdr:to>
      <cdr:x>0.23075</cdr:x>
      <cdr:y>0.58925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809875"/>
          <a:ext cx="10382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  ($728 bn) </a:t>
          </a:r>
        </a:p>
      </cdr:txBody>
    </cdr:sp>
  </cdr:relSizeAnchor>
  <cdr:relSizeAnchor xmlns:cdr="http://schemas.openxmlformats.org/drawingml/2006/chartDrawing">
    <cdr:from>
      <cdr:x>0.35225</cdr:x>
      <cdr:y>0.32475</cdr:y>
    </cdr:from>
    <cdr:to>
      <cdr:x>0.5035</cdr:x>
      <cdr:y>0.52325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2066925"/>
          <a:ext cx="1323975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Next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Top 14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Spenders</a:t>
          </a:r>
        </a:p>
      </cdr:txBody>
    </cdr:sp>
  </cdr:relSizeAnchor>
  <cdr:relSizeAnchor xmlns:cdr="http://schemas.openxmlformats.org/drawingml/2006/chartDrawing">
    <cdr:from>
      <cdr:x>0.21075</cdr:x>
      <cdr:y>0.6715</cdr:y>
    </cdr:from>
    <cdr:to>
      <cdr:x>0.34175</cdr:x>
      <cdr:y>0.75075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4286250"/>
          <a:ext cx="11525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World</a:t>
          </a:r>
        </a:p>
      </cdr:txBody>
    </cdr:sp>
  </cdr:relSizeAnchor>
  <cdr:relSizeAnchor xmlns:cdr="http://schemas.openxmlformats.org/drawingml/2006/chartDrawing">
    <cdr:from>
      <cdr:x>0.33875</cdr:x>
      <cdr:y>0.56675</cdr:y>
    </cdr:from>
    <cdr:to>
      <cdr:x>0.457</cdr:x>
      <cdr:y>0.71625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3619500"/>
          <a:ext cx="10382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 ($646 bn) </a:t>
          </a:r>
        </a:p>
      </cdr:txBody>
    </cdr:sp>
  </cdr:relSizeAnchor>
  <cdr:relSizeAnchor xmlns:cdr="http://schemas.openxmlformats.org/drawingml/2006/chartDrawing">
    <cdr:from>
      <cdr:x>0.37075</cdr:x>
      <cdr:y>0.483</cdr:y>
    </cdr:from>
    <cdr:to>
      <cdr:x>0.48825</cdr:x>
      <cdr:y>0.6325</cdr:y>
    </cdr:to>
    <cdr:sp>
      <cdr:nvSpPr>
        <cdr:cNvPr id="6" name="TextBox 21"/>
        <cdr:cNvSpPr txBox="1">
          <a:spLocks noChangeArrowheads="1"/>
        </cdr:cNvSpPr>
      </cdr:nvSpPr>
      <cdr:spPr>
        <a:xfrm>
          <a:off x="3248025" y="3086100"/>
          <a:ext cx="10287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3000" b="0" i="0" u="none" baseline="0">
              <a:solidFill>
                <a:srgbClr val="FFFFFF"/>
              </a:solidFill>
            </a:rPr>
            <a:t>40%</a:t>
          </a:r>
        </a:p>
      </cdr:txBody>
    </cdr:sp>
  </cdr:relSizeAnchor>
  <cdr:relSizeAnchor xmlns:cdr="http://schemas.openxmlformats.org/drawingml/2006/chartDrawing">
    <cdr:from>
      <cdr:x>0.24025</cdr:x>
      <cdr:y>0.57775</cdr:y>
    </cdr:from>
    <cdr:to>
      <cdr:x>0.3715</cdr:x>
      <cdr:y>0.6575</cdr:y>
    </cdr:to>
    <cdr:sp>
      <cdr:nvSpPr>
        <cdr:cNvPr id="7" name="TextBox 22"/>
        <cdr:cNvSpPr txBox="1">
          <a:spLocks noChangeArrowheads="1"/>
        </cdr:cNvSpPr>
      </cdr:nvSpPr>
      <cdr:spPr>
        <a:xfrm>
          <a:off x="2105025" y="3686175"/>
          <a:ext cx="11525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15%</a:t>
          </a:r>
        </a:p>
      </cdr:txBody>
    </cdr:sp>
  </cdr:relSizeAnchor>
  <cdr:relSizeAnchor xmlns:cdr="http://schemas.openxmlformats.org/drawingml/2006/chartDrawing">
    <cdr:from>
      <cdr:x>0.222</cdr:x>
      <cdr:y>0.63075</cdr:y>
    </cdr:from>
    <cdr:to>
      <cdr:x>0.34025</cdr:x>
      <cdr:y>0.78025</cdr:y>
    </cdr:to>
    <cdr:sp>
      <cdr:nvSpPr>
        <cdr:cNvPr id="8" name="TextBox 23"/>
        <cdr:cNvSpPr txBox="1">
          <a:spLocks noChangeArrowheads="1"/>
        </cdr:cNvSpPr>
      </cdr:nvSpPr>
      <cdr:spPr>
        <a:xfrm>
          <a:off x="1943100" y="4029075"/>
          <a:ext cx="10382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 ($238 bn) </a:t>
          </a:r>
        </a:p>
      </cdr:txBody>
    </cdr:sp>
  </cdr:relSizeAnchor>
  <cdr:relSizeAnchor xmlns:cdr="http://schemas.openxmlformats.org/drawingml/2006/chartDrawing">
    <cdr:from>
      <cdr:x>0.393</cdr:x>
      <cdr:y>0.89425</cdr:y>
    </cdr:from>
    <cdr:to>
      <cdr:x>0.94025</cdr:x>
      <cdr:y>0.982</cdr:y>
    </cdr:to>
    <cdr:sp>
      <cdr:nvSpPr>
        <cdr:cNvPr id="9" name="TextBox 25"/>
        <cdr:cNvSpPr txBox="1">
          <a:spLocks noChangeArrowheads="1"/>
        </cdr:cNvSpPr>
      </cdr:nvSpPr>
      <cdr:spPr>
        <a:xfrm>
          <a:off x="3438525" y="5715000"/>
          <a:ext cx="4791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Stockholm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International Peace Research Institute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</a:t>
          </a:r>
        </a:p>
      </cdr:txBody>
    </cdr:sp>
  </cdr:relSizeAnchor>
  <cdr:relSizeAnchor xmlns:cdr="http://schemas.openxmlformats.org/drawingml/2006/chartDrawing">
    <cdr:from>
      <cdr:x>0.0615</cdr:x>
      <cdr:y>0.83875</cdr:y>
    </cdr:from>
    <cdr:to>
      <cdr:x>0.55225</cdr:x>
      <cdr:y>0.87675</cdr:y>
    </cdr:to>
    <cdr:sp>
      <cdr:nvSpPr>
        <cdr:cNvPr id="10" name="TextBox 26"/>
        <cdr:cNvSpPr txBox="1">
          <a:spLocks noChangeArrowheads="1"/>
        </cdr:cNvSpPr>
      </cdr:nvSpPr>
      <cdr:spPr>
        <a:xfrm>
          <a:off x="533400" y="5353050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Figures are from 2010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2010 constant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dollars and exchange rates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R39"/>
  <sheetViews>
    <sheetView zoomScale="70" zoomScaleNormal="70" zoomScalePageLayoutView="0" workbookViewId="0" topLeftCell="A1">
      <selection activeCell="C33" sqref="C33"/>
    </sheetView>
  </sheetViews>
  <sheetFormatPr defaultColWidth="9.00390625" defaultRowHeight="12.75"/>
  <cols>
    <col min="3" max="4" width="20.75390625" style="0" bestFit="1" customWidth="1"/>
    <col min="5" max="6" width="9.875" style="0" bestFit="1" customWidth="1"/>
    <col min="7" max="7" width="18.25390625" style="0" bestFit="1" customWidth="1"/>
    <col min="8" max="8" width="3.875" style="0" bestFit="1" customWidth="1"/>
    <col min="10" max="10" width="18.875" style="0" bestFit="1" customWidth="1"/>
    <col min="11" max="11" width="13.125" style="0" customWidth="1"/>
    <col min="12" max="12" width="18.875" style="0" bestFit="1" customWidth="1"/>
  </cols>
  <sheetData>
    <row r="5" spans="3:8" ht="38.25">
      <c r="C5" s="3"/>
      <c r="D5" s="3" t="s">
        <v>2</v>
      </c>
      <c r="E5" s="3" t="s">
        <v>8</v>
      </c>
      <c r="F5" s="3" t="s">
        <v>7</v>
      </c>
      <c r="G5" s="30" t="s">
        <v>23</v>
      </c>
      <c r="H5" s="25" t="s">
        <v>22</v>
      </c>
    </row>
    <row r="6" spans="3:18" ht="13.5" thickBot="1">
      <c r="C6" s="11" t="s">
        <v>1</v>
      </c>
      <c r="D6" s="12">
        <v>727533.7</v>
      </c>
      <c r="E6" s="13">
        <v>727.5337</v>
      </c>
      <c r="F6" s="14">
        <v>0.7275337</v>
      </c>
      <c r="G6" s="14">
        <v>0.4514814016585324</v>
      </c>
      <c r="H6" s="24">
        <v>45.14814016585324</v>
      </c>
      <c r="J6" s="36" t="s">
        <v>1</v>
      </c>
      <c r="K6" s="39">
        <v>238337</v>
      </c>
      <c r="M6" s="31"/>
      <c r="N6" s="31"/>
      <c r="O6" s="31"/>
      <c r="P6" s="31"/>
      <c r="Q6" s="31"/>
      <c r="R6" s="31"/>
    </row>
    <row r="7" spans="3:18" ht="14.25" thickBot="1" thickTop="1">
      <c r="C7" s="9" t="s">
        <v>3</v>
      </c>
      <c r="D7" s="15">
        <v>119400</v>
      </c>
      <c r="E7" s="16">
        <v>119.4</v>
      </c>
      <c r="F7" s="17">
        <v>0.1194</v>
      </c>
      <c r="G7" s="17">
        <f>D7/D21</f>
        <v>0.1849539783693689</v>
      </c>
      <c r="H7" s="4">
        <v>7.409537091962719</v>
      </c>
      <c r="J7" s="38" t="s">
        <v>9</v>
      </c>
      <c r="K7" s="37">
        <v>727533.7</v>
      </c>
      <c r="M7" s="32"/>
      <c r="N7" s="32"/>
      <c r="O7" s="32"/>
      <c r="P7" s="32"/>
      <c r="Q7" s="32"/>
      <c r="R7" s="31"/>
    </row>
    <row r="8" spans="3:18" ht="13.5" thickTop="1">
      <c r="C8" s="9" t="s">
        <v>0</v>
      </c>
      <c r="D8" s="15">
        <v>59598</v>
      </c>
      <c r="E8" s="16">
        <v>59.598</v>
      </c>
      <c r="F8" s="17">
        <v>0.059598</v>
      </c>
      <c r="G8" s="17">
        <f>D8/D21</f>
        <v>0.09231898829864027</v>
      </c>
      <c r="H8" s="4">
        <v>3.6984387906766676</v>
      </c>
      <c r="J8" t="s">
        <v>3</v>
      </c>
      <c r="K8">
        <v>119400</v>
      </c>
      <c r="N8" s="34"/>
      <c r="O8" s="34"/>
      <c r="P8" s="33"/>
      <c r="Q8" s="32"/>
      <c r="R8" s="31"/>
    </row>
    <row r="9" spans="3:18" ht="12.75">
      <c r="C9" s="9" t="s">
        <v>4</v>
      </c>
      <c r="D9" s="15">
        <v>59322</v>
      </c>
      <c r="E9" s="16">
        <v>59.322</v>
      </c>
      <c r="F9" s="17">
        <v>0.059322</v>
      </c>
      <c r="G9" s="17">
        <f>D9/$D21</f>
        <v>0.09189145648934423</v>
      </c>
      <c r="H9" s="4">
        <v>3.681311217499266</v>
      </c>
      <c r="J9" t="s">
        <v>24</v>
      </c>
      <c r="K9">
        <v>59598</v>
      </c>
      <c r="N9" s="35"/>
      <c r="O9" s="35"/>
      <c r="P9" s="32"/>
      <c r="Q9" s="32"/>
      <c r="R9" s="31"/>
    </row>
    <row r="10" spans="3:18" ht="12.75">
      <c r="C10" s="9" t="s">
        <v>5</v>
      </c>
      <c r="D10" s="15">
        <v>58668</v>
      </c>
      <c r="E10" s="16">
        <v>58.668</v>
      </c>
      <c r="F10" s="17">
        <v>0.058668</v>
      </c>
      <c r="G10" s="17">
        <f>D10/D21</f>
        <v>0.090878391984708</v>
      </c>
      <c r="H10" s="4">
        <v>3.640726315839772</v>
      </c>
      <c r="J10" t="s">
        <v>4</v>
      </c>
      <c r="K10">
        <v>59322</v>
      </c>
      <c r="N10" s="32"/>
      <c r="O10" s="32"/>
      <c r="P10" s="32"/>
      <c r="Q10" s="32"/>
      <c r="R10" s="31"/>
    </row>
    <row r="11" spans="3:18" ht="12.75">
      <c r="C11" s="9" t="s">
        <v>6</v>
      </c>
      <c r="D11" s="15">
        <v>54527</v>
      </c>
      <c r="E11" s="16">
        <v>54.527</v>
      </c>
      <c r="F11" s="17">
        <v>0.054527</v>
      </c>
      <c r="G11" s="17">
        <f>D11/D21</f>
        <v>0.08446386581697302</v>
      </c>
      <c r="H11" s="4">
        <v>3.3837506617541973</v>
      </c>
      <c r="J11" t="s">
        <v>5</v>
      </c>
      <c r="K11">
        <v>58668</v>
      </c>
      <c r="N11" s="32"/>
      <c r="O11" s="32"/>
      <c r="P11" s="32"/>
      <c r="Q11" s="32"/>
      <c r="R11" s="31"/>
    </row>
    <row r="12" spans="3:18" ht="12.75">
      <c r="C12" s="10" t="s">
        <v>20</v>
      </c>
      <c r="D12" s="15">
        <v>45245</v>
      </c>
      <c r="E12" s="16">
        <f>D12/100</f>
        <v>452.45</v>
      </c>
      <c r="F12" s="17">
        <f>E12/1000</f>
        <v>0.45244999999999996</v>
      </c>
      <c r="G12" s="17">
        <f>D12/D21</f>
        <v>0.07008578518695223</v>
      </c>
      <c r="H12" s="3">
        <v>3</v>
      </c>
      <c r="J12" t="s">
        <v>6</v>
      </c>
      <c r="K12">
        <v>54527</v>
      </c>
      <c r="N12" s="31"/>
      <c r="O12" s="31"/>
      <c r="P12" s="31"/>
      <c r="Q12" s="31"/>
      <c r="R12" s="31"/>
    </row>
    <row r="13" spans="3:18" ht="12.75">
      <c r="C13" s="10" t="s">
        <v>12</v>
      </c>
      <c r="D13" s="15">
        <v>45152</v>
      </c>
      <c r="E13" s="16">
        <f aca="true" t="shared" si="0" ref="E13:E20">D13/100</f>
        <v>451.52</v>
      </c>
      <c r="F13" s="17">
        <f aca="true" t="shared" si="1" ref="F13:F20">E13/1000</f>
        <v>0.45152</v>
      </c>
      <c r="G13" s="17">
        <f>D13/D21</f>
        <v>0.069941725555559</v>
      </c>
      <c r="H13" s="3">
        <v>3</v>
      </c>
      <c r="J13" t="s">
        <v>20</v>
      </c>
      <c r="K13">
        <v>45245</v>
      </c>
      <c r="N13" s="31"/>
      <c r="O13" s="31"/>
      <c r="P13" s="31"/>
      <c r="Q13" s="31"/>
      <c r="R13" s="31"/>
    </row>
    <row r="14" spans="3:11" ht="12.75">
      <c r="C14" s="10" t="s">
        <v>13</v>
      </c>
      <c r="D14" s="15">
        <v>41284</v>
      </c>
      <c r="E14" s="16">
        <f t="shared" si="0"/>
        <v>412.84</v>
      </c>
      <c r="F14" s="17">
        <f t="shared" si="1"/>
        <v>0.41284</v>
      </c>
      <c r="G14" s="17">
        <f>D14/D21</f>
        <v>0.06395008411223639</v>
      </c>
      <c r="H14" s="3">
        <v>3</v>
      </c>
      <c r="J14" t="s">
        <v>12</v>
      </c>
      <c r="K14">
        <v>45152</v>
      </c>
    </row>
    <row r="15" spans="3:11" ht="12.75">
      <c r="C15" s="10" t="s">
        <v>14</v>
      </c>
      <c r="D15" s="15">
        <v>36972</v>
      </c>
      <c r="E15" s="16">
        <f t="shared" si="0"/>
        <v>369.72</v>
      </c>
      <c r="F15" s="17">
        <f t="shared" si="1"/>
        <v>0.36972000000000005</v>
      </c>
      <c r="G15" s="17">
        <f>D15/D21</f>
        <v>0.05727067410613322</v>
      </c>
      <c r="H15" s="3">
        <v>2</v>
      </c>
      <c r="J15" t="s">
        <v>13</v>
      </c>
      <c r="K15">
        <v>41284</v>
      </c>
    </row>
    <row r="16" spans="3:11" ht="12.75">
      <c r="C16" s="10" t="s">
        <v>15</v>
      </c>
      <c r="D16" s="15">
        <v>33538</v>
      </c>
      <c r="E16" s="16">
        <f t="shared" si="0"/>
        <v>335.38</v>
      </c>
      <c r="F16" s="17">
        <f t="shared" si="1"/>
        <v>0.33538</v>
      </c>
      <c r="G16" s="17">
        <f>D16/D21</f>
        <v>0.05195131094264568</v>
      </c>
      <c r="H16" s="3">
        <v>2</v>
      </c>
      <c r="J16" t="s">
        <v>14</v>
      </c>
      <c r="K16">
        <v>36972</v>
      </c>
    </row>
    <row r="17" spans="3:11" ht="12.75">
      <c r="C17" s="10" t="s">
        <v>16</v>
      </c>
      <c r="D17" s="15">
        <v>27591</v>
      </c>
      <c r="E17" s="16">
        <f t="shared" si="0"/>
        <v>275.91</v>
      </c>
      <c r="F17" s="17">
        <f t="shared" si="1"/>
        <v>0.27591000000000004</v>
      </c>
      <c r="G17" s="17">
        <f>D17/D21</f>
        <v>0.042739239674951905</v>
      </c>
      <c r="H17" s="3">
        <v>2</v>
      </c>
      <c r="J17" t="s">
        <v>15</v>
      </c>
      <c r="K17">
        <v>33538</v>
      </c>
    </row>
    <row r="18" spans="3:11" ht="12.75">
      <c r="C18" s="10" t="s">
        <v>17</v>
      </c>
      <c r="D18" s="15">
        <v>23972</v>
      </c>
      <c r="E18" s="16">
        <f t="shared" si="0"/>
        <v>239.72</v>
      </c>
      <c r="F18" s="17">
        <f t="shared" si="1"/>
        <v>0.23972</v>
      </c>
      <c r="G18" s="17">
        <f>D18/D21</f>
        <v>0.03713330627697246</v>
      </c>
      <c r="H18" s="3">
        <v>1</v>
      </c>
      <c r="J18" t="s">
        <v>26</v>
      </c>
      <c r="K18">
        <v>27591</v>
      </c>
    </row>
    <row r="19" spans="3:11" ht="12.75">
      <c r="C19" s="10" t="s">
        <v>18</v>
      </c>
      <c r="D19" s="15">
        <v>22788</v>
      </c>
      <c r="E19" s="16">
        <f t="shared" si="0"/>
        <v>227.88</v>
      </c>
      <c r="F19" s="17">
        <f t="shared" si="1"/>
        <v>0.22788</v>
      </c>
      <c r="G19" s="17">
        <f>D19/D21</f>
        <v>0.03529925677622427</v>
      </c>
      <c r="H19" s="3">
        <v>1</v>
      </c>
      <c r="J19" t="s">
        <v>17</v>
      </c>
      <c r="K19">
        <v>23972</v>
      </c>
    </row>
    <row r="20" spans="3:11" ht="12.75">
      <c r="C20" s="10" t="s">
        <v>19</v>
      </c>
      <c r="D20" s="15">
        <v>17509</v>
      </c>
      <c r="E20" s="16">
        <f t="shared" si="0"/>
        <v>175.09</v>
      </c>
      <c r="F20" s="17">
        <f t="shared" si="1"/>
        <v>0.17509</v>
      </c>
      <c r="G20" s="17">
        <f>D20/D21</f>
        <v>0.02712193640929045</v>
      </c>
      <c r="H20" s="3">
        <v>1</v>
      </c>
      <c r="I20" s="1"/>
      <c r="J20" t="s">
        <v>18</v>
      </c>
      <c r="K20">
        <v>22788</v>
      </c>
    </row>
    <row r="21" spans="3:11" ht="12.75">
      <c r="C21" s="18" t="s">
        <v>21</v>
      </c>
      <c r="D21" s="28">
        <f>SUM(D7:D20)</f>
        <v>645566</v>
      </c>
      <c r="E21" s="23">
        <f>D21/1000</f>
        <v>645.566</v>
      </c>
      <c r="F21" s="22">
        <f>E21/1000</f>
        <v>0.6455660000000001</v>
      </c>
      <c r="G21" s="22">
        <f>D21/D23</f>
        <v>0.40061517774790656</v>
      </c>
      <c r="H21" s="21">
        <v>40</v>
      </c>
      <c r="J21" t="s">
        <v>19</v>
      </c>
      <c r="K21">
        <v>17509</v>
      </c>
    </row>
    <row r="22" spans="3:11" ht="12.75">
      <c r="C22" s="19" t="s">
        <v>9</v>
      </c>
      <c r="D22" s="27">
        <f>(D23)-(D21+D6)</f>
        <v>238337</v>
      </c>
      <c r="E22" s="27">
        <f>(E23)-(E21+E6)</f>
        <v>238.33700000000022</v>
      </c>
      <c r="F22" s="20">
        <f>(F23)-(F21+F6)</f>
        <v>0.23833700000000024</v>
      </c>
      <c r="G22" s="20">
        <f>(G23)-(G21+G6)</f>
        <v>0.14590342059356098</v>
      </c>
      <c r="H22" s="26">
        <v>15</v>
      </c>
      <c r="J22" s="29"/>
      <c r="K22" s="32"/>
    </row>
    <row r="23" spans="3:11" ht="12.75">
      <c r="C23" s="3" t="s">
        <v>10</v>
      </c>
      <c r="D23" s="5">
        <v>1611436.7</v>
      </c>
      <c r="E23" s="8">
        <v>1611.4367000000002</v>
      </c>
      <c r="F23" s="7">
        <v>1.6114367000000003</v>
      </c>
      <c r="G23" s="6">
        <f>0.148+0.4+0.45</f>
        <v>0.998</v>
      </c>
      <c r="H23" s="4">
        <v>100</v>
      </c>
      <c r="J23" s="29"/>
      <c r="K23" s="32"/>
    </row>
    <row r="25" ht="12.75">
      <c r="G25" s="2"/>
    </row>
    <row r="37" spans="3:7" ht="12.75">
      <c r="C37" t="s">
        <v>11</v>
      </c>
      <c r="D37">
        <v>1079048.7</v>
      </c>
      <c r="E37">
        <v>1079.0486999999998</v>
      </c>
      <c r="F37">
        <v>1.0790486999999997</v>
      </c>
      <c r="G37" s="2"/>
    </row>
    <row r="38" spans="3:8" ht="12.75">
      <c r="C38" t="s">
        <v>9</v>
      </c>
      <c r="D38">
        <v>532388</v>
      </c>
      <c r="E38">
        <v>532.3880000000001</v>
      </c>
      <c r="F38">
        <v>0.5323880000000002</v>
      </c>
      <c r="G38" s="2">
        <v>0.3303809575641414</v>
      </c>
      <c r="H38" s="1">
        <v>33.03809575641414</v>
      </c>
    </row>
    <row r="39" spans="3:8" ht="12.75">
      <c r="C39" t="s">
        <v>10</v>
      </c>
      <c r="D39">
        <v>1611436.7</v>
      </c>
      <c r="E39">
        <v>1611.4367000000002</v>
      </c>
      <c r="F39">
        <v>1.6114367000000003</v>
      </c>
      <c r="G39" s="2">
        <v>1</v>
      </c>
      <c r="H39" s="1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R21"/>
  <sheetViews>
    <sheetView zoomScalePageLayoutView="0" workbookViewId="0" topLeftCell="A1">
      <selection activeCell="G22" sqref="G22"/>
    </sheetView>
  </sheetViews>
  <sheetFormatPr defaultColWidth="9.00390625" defaultRowHeight="12.75"/>
  <sheetData>
    <row r="5" spans="2:18" ht="12.75">
      <c r="B5" t="s">
        <v>3</v>
      </c>
      <c r="C5">
        <v>119400</v>
      </c>
      <c r="D5" t="s">
        <v>3</v>
      </c>
      <c r="E5" t="s">
        <v>19</v>
      </c>
      <c r="F5" t="s">
        <v>18</v>
      </c>
      <c r="G5" t="s">
        <v>17</v>
      </c>
      <c r="H5" t="s">
        <v>25</v>
      </c>
      <c r="I5" t="s">
        <v>15</v>
      </c>
      <c r="J5" t="s">
        <v>14</v>
      </c>
      <c r="K5" t="s">
        <v>13</v>
      </c>
      <c r="L5" t="s">
        <v>12</v>
      </c>
      <c r="M5" t="s">
        <v>20</v>
      </c>
      <c r="N5" t="s">
        <v>6</v>
      </c>
      <c r="O5" t="s">
        <v>5</v>
      </c>
      <c r="P5" t="s">
        <v>4</v>
      </c>
      <c r="Q5" t="s">
        <v>24</v>
      </c>
      <c r="R5" t="s">
        <v>3</v>
      </c>
    </row>
    <row r="6" spans="2:4" ht="12.75">
      <c r="B6" t="s">
        <v>24</v>
      </c>
      <c r="C6">
        <v>59598</v>
      </c>
      <c r="D6" t="s">
        <v>24</v>
      </c>
    </row>
    <row r="7" spans="2:4" ht="12.75">
      <c r="B7" t="s">
        <v>4</v>
      </c>
      <c r="C7">
        <v>59322</v>
      </c>
      <c r="D7" t="s">
        <v>4</v>
      </c>
    </row>
    <row r="8" spans="2:5" ht="12.75">
      <c r="B8" t="s">
        <v>5</v>
      </c>
      <c r="C8">
        <v>58668</v>
      </c>
      <c r="D8" t="s">
        <v>5</v>
      </c>
      <c r="E8" t="s">
        <v>19</v>
      </c>
    </row>
    <row r="9" spans="2:5" ht="12.75">
      <c r="B9" t="s">
        <v>6</v>
      </c>
      <c r="C9">
        <v>54527</v>
      </c>
      <c r="D9" t="s">
        <v>6</v>
      </c>
      <c r="E9" t="s">
        <v>18</v>
      </c>
    </row>
    <row r="10" spans="2:5" ht="12.75">
      <c r="B10" t="s">
        <v>20</v>
      </c>
      <c r="C10">
        <v>45245</v>
      </c>
      <c r="D10" t="s">
        <v>20</v>
      </c>
      <c r="E10" t="s">
        <v>17</v>
      </c>
    </row>
    <row r="11" spans="2:5" ht="12.75">
      <c r="B11" t="s">
        <v>12</v>
      </c>
      <c r="C11">
        <v>45152</v>
      </c>
      <c r="D11" t="s">
        <v>12</v>
      </c>
      <c r="E11" t="s">
        <v>25</v>
      </c>
    </row>
    <row r="12" spans="2:5" ht="12.75">
      <c r="B12" t="s">
        <v>13</v>
      </c>
      <c r="C12">
        <v>41284</v>
      </c>
      <c r="D12" t="s">
        <v>13</v>
      </c>
      <c r="E12" t="s">
        <v>15</v>
      </c>
    </row>
    <row r="13" spans="2:5" ht="12.75">
      <c r="B13" t="s">
        <v>14</v>
      </c>
      <c r="C13">
        <v>36972</v>
      </c>
      <c r="D13" t="s">
        <v>14</v>
      </c>
      <c r="E13" t="s">
        <v>14</v>
      </c>
    </row>
    <row r="14" spans="2:5" ht="12.75">
      <c r="B14" t="s">
        <v>15</v>
      </c>
      <c r="C14">
        <v>33538</v>
      </c>
      <c r="D14" t="s">
        <v>15</v>
      </c>
      <c r="E14" t="s">
        <v>13</v>
      </c>
    </row>
    <row r="15" spans="2:5" ht="12.75">
      <c r="B15" t="s">
        <v>26</v>
      </c>
      <c r="C15">
        <v>27591</v>
      </c>
      <c r="D15" t="s">
        <v>26</v>
      </c>
      <c r="E15" t="s">
        <v>12</v>
      </c>
    </row>
    <row r="16" spans="2:5" ht="12.75">
      <c r="B16" t="s">
        <v>17</v>
      </c>
      <c r="C16">
        <v>23972</v>
      </c>
      <c r="D16" t="s">
        <v>17</v>
      </c>
      <c r="E16" t="s">
        <v>20</v>
      </c>
    </row>
    <row r="17" spans="2:5" ht="12.75">
      <c r="B17" t="s">
        <v>18</v>
      </c>
      <c r="C17">
        <v>22788</v>
      </c>
      <c r="D17" t="s">
        <v>18</v>
      </c>
      <c r="E17" t="s">
        <v>6</v>
      </c>
    </row>
    <row r="18" spans="2:5" ht="12.75">
      <c r="B18" t="s">
        <v>19</v>
      </c>
      <c r="C18">
        <v>17509</v>
      </c>
      <c r="D18" t="s">
        <v>19</v>
      </c>
      <c r="E18" t="s">
        <v>5</v>
      </c>
    </row>
    <row r="19" ht="12.75">
      <c r="E19" t="s">
        <v>4</v>
      </c>
    </row>
    <row r="20" ht="12.75">
      <c r="E20" t="s">
        <v>24</v>
      </c>
    </row>
    <row r="21" ht="12.75">
      <c r="E21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rrachmat</cp:lastModifiedBy>
  <cp:lastPrinted>2011-12-09T16:52:01Z</cp:lastPrinted>
  <dcterms:created xsi:type="dcterms:W3CDTF">2009-03-10T04:07:32Z</dcterms:created>
  <dcterms:modified xsi:type="dcterms:W3CDTF">2011-12-12T15:14:02Z</dcterms:modified>
  <cp:category/>
  <cp:version/>
  <cp:contentType/>
  <cp:contentStatus/>
</cp:coreProperties>
</file>