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95" yWindow="-225" windowWidth="8190" windowHeight="8325" tabRatio="757"/>
  </bookViews>
  <sheets>
    <sheet name="Scoring" sheetId="1" r:id="rId1"/>
    <sheet name="Topic 1 - Openness" sheetId="2" r:id="rId2"/>
    <sheet name="Topic 2 - Analysis" sheetId="3" r:id="rId3"/>
    <sheet name="Topic 3 - Use" sheetId="4" r:id="rId4"/>
    <sheet name="Scoring Summary" sheetId="5" r:id="rId5"/>
  </sheets>
  <definedNames>
    <definedName name="_xlnm.Print_Area" localSheetId="1">'Topic 1 - Openness'!$A$1:$E$11</definedName>
  </definedNames>
  <calcPr calcId="145621"/>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G2" i="5"/>
  <c r="D2" i="5"/>
  <c r="C2" i="5"/>
  <c r="B2" i="5"/>
  <c r="A2" i="5"/>
  <c r="B20" i="3"/>
  <c r="AE2" i="5"/>
  <c r="B15" i="3"/>
  <c r="B26" i="1"/>
  <c r="B10" i="3"/>
  <c r="U2" i="5"/>
  <c r="B4" i="3"/>
  <c r="O2" i="5"/>
  <c r="H2" i="5" s="1"/>
  <c r="B32" i="1"/>
  <c r="B33" i="1"/>
  <c r="B34" i="1"/>
  <c r="B35" i="1"/>
  <c r="B19" i="1"/>
  <c r="B18" i="1"/>
  <c r="B17" i="1"/>
  <c r="B16" i="1"/>
  <c r="B24" i="1"/>
  <c r="B27" i="1"/>
  <c r="Z2" i="5"/>
  <c r="B25" i="1"/>
  <c r="I2" i="5" l="1"/>
  <c r="B36" i="1"/>
  <c r="B28" i="1"/>
  <c r="B20" i="1"/>
  <c r="J2" i="5"/>
  <c r="F2" i="5" s="1"/>
  <c r="B39" i="1"/>
</calcChain>
</file>

<file path=xl/sharedStrings.xml><?xml version="1.0" encoding="utf-8"?>
<sst xmlns="http://schemas.openxmlformats.org/spreadsheetml/2006/main" count="192" uniqueCount="142">
  <si>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</si>
  <si>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</si>
  <si>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</si>
  <si>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</si>
  <si>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</si>
  <si>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</si>
  <si>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</si>
  <si>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</si>
  <si>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</si>
  <si>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</si>
  <si>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</si>
  <si>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</si>
  <si>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</si>
  <si>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</si>
  <si>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</si>
  <si>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</si>
  <si>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</si>
  <si>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</si>
  <si>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</si>
  <si>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</si>
  <si>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</si>
  <si>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</si>
  <si>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</si>
  <si>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</si>
  <si>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</si>
  <si>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</si>
  <si>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</si>
  <si>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</si>
  <si>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</si>
  <si>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</si>
  <si>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</si>
  <si>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</si>
  <si>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</si>
  <si>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</si>
  <si>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</si>
  <si>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</si>
  <si>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</si>
  <si>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</si>
  <si>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</si>
  <si>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</si>
  <si>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</si>
  <si>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</si>
  <si>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</si>
  <si>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</si>
  <si>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</si>
  <si>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</si>
  <si>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</si>
  <si>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</si>
  <si>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</si>
  <si>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</si>
  <si>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</si>
  <si>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</si>
  <si>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</si>
  <si>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</si>
  <si>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</si>
  <si>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</si>
  <si>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</si>
  <si>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</si>
  <si>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</si>
  <si>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</si>
  <si>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</si>
  <si>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</si>
  <si>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</si>
  <si>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</si>
  <si>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</si>
  <si>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</si>
  <si>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</si>
  <si>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</si>
  <si>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</si>
  <si>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</si>
  <si>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</si>
  <si>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</si>
  <si>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</si>
  <si>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</si>
  <si>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</si>
  <si>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</si>
  <si>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</si>
  <si>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</si>
  <si>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</si>
  <si>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</si>
  <si>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</si>
  <si>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</si>
  <si>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</si>
  <si>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</si>
  <si>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</si>
  <si>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</si>
  <si>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</si>
  <si>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</si>
  <si>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</si>
  <si>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</si>
  <si>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</si>
  <si>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</si>
  <si>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</si>
  <si>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</si>
  <si>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</si>
  <si>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</si>
  <si>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</si>
  <si>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</si>
  <si>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</si>
  <si>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</si>
  <si>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</si>
  <si>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</si>
  <si>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</si>
  <si>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</si>
  <si>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</si>
  <si>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</si>
  <si>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 xml:space="preserve">Agency: </t>
  </si>
  <si>
    <t>Federal Railroad Administration (FRA), Department of Transportation (DOT).</t>
  </si>
  <si>
    <t>Positive Train Control Systems</t>
  </si>
  <si>
    <t>2130-AC27</t>
  </si>
  <si>
    <t>Proposed Rule</t>
  </si>
  <si>
    <t xml:space="preserve">DOT requests comments on aspects of the analysis but does not establish measures or goals for tracking results of the regulation in the future. </t>
  </si>
  <si>
    <t>Although the previous rule did not maximize net benefits to society, this rule proposal amends the previous rule, so as to improve net benefits. Without alternatives, however, there is no way to know whether the net benefits are actually maximized.</t>
  </si>
  <si>
    <t>Yes</t>
  </si>
  <si>
    <t xml:space="preserve">The data reported are, for the most part, not verifiable using RIA (RIN 2130-AC27). Some data come from the suit filed by the Association of American Railroads (AAR), but much of the cost data come from the previous proposed and finalized rule (FRA-2008-0132, RIN 2130-AC03) that is being amended. Looking at the 2010 final rule, much of the data comes from the 1999 Economics Team of the PTC Working Group. RIA contains numerous tables displaying year-by-year estimates of benefits and costs over 20 years that were used to determine net benefit estimates, but discussion of individual estimates is very limited. </t>
  </si>
  <si>
    <t>The results and summary are clear. Analysis is easy to follow, but this is mostly because RIA does not go into much detail about the data, its analysis, or even the rationale for the positive train control regulation.</t>
  </si>
  <si>
    <t xml:space="preserve">RIA focuses on relieving some of the burden of an earlier rulemaking on Positive Train Control (PTC) regulations as borne by affected railroads. RIA does note the increase in costs due to greater risk of death, injury, delay, property damage, equipment and environmental clean-up, and evacuations. However, it only states the benefits of cost reduction accruing to the railroad operators and provides almost no discussion of how this would affect freight rates and costs of goods people buy. </t>
  </si>
  <si>
    <t>The RIA identifies benefits associated with lessening the regulatory burden stemming from reducing the number of track segments that require PTC equipment.</t>
  </si>
  <si>
    <t xml:space="preserve">Theory is that removal of various regulatory requirements requiring railroads to meet two tests in order to avoid PTC system implementation on track segments results in substantial cost savings. The proposed rule eliminates the need for positive train controls and other types of risk reduction required for certain rail lines that will not be used to carry PIH traffic and 5 million gross tons or more of annual traffic and will not be used for intercity or commuter rail traffic as of December 31, 2015. Although rail lines would forego some risk reduction measures, reductions are believed to be small since these lines pose low risk of accidents. </t>
  </si>
  <si>
    <t>Credible support given assumptions used in analysis. But assumptions are not clearly discussed in RIA in terms of why they are chosen or what alternative assumptions were rejected. DOT simply states, "The analysis shows that if the assumptions are correct, the savings to the industry in the form of regulatory relief as proposed far outweigh the cost associated with increased accident exposure." This statement suggests considerable weakness in empirical support for the theory.</t>
  </si>
  <si>
    <t>RIA acknowledges uncertainty in how many miles of track will be affected by the rule change as well as the costs and benefits of reducing the number of segments requiring the PTC system. DOT analysed three cases that might be excluded from PTC requirements because of changes in PIH traffic: a high case (14,000 miles), expected case (10,000 miles), and low case (7,000 miles). However, DOT does not address potential changes in the distribution of headline versus non-headline accident percentage, nor does it address uncertainty of the relative accident exposure on the non-PTC segments.</t>
  </si>
  <si>
    <t>FRA argues that under the previous regulation costs outweigh benefits for the sections of track they now propose to deregulate. However, FRA does not provide any discussion of why PTC regulations are necessary to correct market failure or systemic problems. Previous rulemaking may have identified various reasons used to justify previous PTC regulations, but no mention is made in this RIA. There is no mention that "government failure" might be a problem since this proposed regulation represents a lessening of a previous government rulemaking.</t>
  </si>
  <si>
    <t xml:space="preserve">RIA does present empirical data from a 1999 Working Group and the Association of American Railroads, but it does assume certain risks without credible support. </t>
  </si>
  <si>
    <t>RIA acknowledges uncertainty in how many miles of track will be affected by the rule change as well as the costs and benefits of reducing the number of segments requiring the PTC system. However, RIA does not address potential changes in the distribution of headline versus non-headline accident percentage, nor does it address the uncertainty of the relative accident exposure on the non-PTC segments.</t>
  </si>
  <si>
    <t xml:space="preserve">There is only one regulatory option presented to address the "government failure," and thus it is extremely narrow. Analysis briefly discussed various mitigation measures that could be used to lower PIH risk, but more as complements rather than substitutes for this proposed rule.  </t>
  </si>
  <si>
    <t>Not applicable. Only one method of implementation is proposed.</t>
  </si>
  <si>
    <t xml:space="preserve">The baseline is no change to the previous rulemaking on PTC. However, there is no mention of whether or not affected railroads would alter their behavior in the absence of the change. </t>
  </si>
  <si>
    <t>Only one proposed regulatory method is proposed.</t>
  </si>
  <si>
    <t>RIA does attempt to determine the effects of the reduction in mitigation costs of train transportation. It does not attempt to show the effect of prices on product shipped via trains that no longer require PTC and mitigation equipment.</t>
  </si>
  <si>
    <t>RIA does not look at how transporters might use alternative methods, say from trains to trucks or ships. RIA fails to look at how consumers may alter their behavior, but it suggests railroads might use cost-savings from lessened regulation to enhance their efficiency.</t>
  </si>
  <si>
    <t>In this proposed rule, there are three cases that vary depending upon the number of miles of track that no longer require PTC and other mitigation methods: 7,000, 10,000, and 14,000 miles of track. The analysis also looks at high and low estimates of each type of costs of greater risk of fatality, injury, delays, property damage, clean-up, and evacuation. The analysis also looks at high and low estimates of the benefits of fewer PTC system installations.</t>
  </si>
  <si>
    <t>Only one regulatory option is presented to address the government failure.</t>
  </si>
  <si>
    <t>RIA contains no discussion of businesses that stand to lose from the regulation since they will now supply fewer PTC services to affected railroads. The analysis does identity the types of costs, such as fatality, injury, delay, property damage, evaculation, and cleanup, but not the parties that will incurr such costs of the regulation change.</t>
  </si>
  <si>
    <t>RIA does identify seven Class III railroads and two Class II railroads will no longer be required to install PTC systems. It does not, however, include the net effect on the customers. Implicitly assumes all cost-savings flow to railroad industry.</t>
  </si>
  <si>
    <t>The FRA clearly determined that amending the previous rule is a net benefit for society. However, there is little evidence that this RIA was used to determine the proposed rule. Moreover, this rule was driven by a lawsuit brought by the Association of American Railroads (AAR) challenging the two qualifying tests provisions of the final rules in prior rulemaking. DOT and AAR reached a settlement agreement in which DOT agreed to issue a NPRM proposing to amend the PTC rule to eliminate the two qualifying tests; this NPRM fulfills this requirement.</t>
  </si>
  <si>
    <t>FRA does not indicate how it will assess the regulation's performance in the future.</t>
  </si>
  <si>
    <t>None directly discussed though it might be inferred that DOT believes some PTC regulations are necessary since otherwise DOT would have pursued total elimination of previous rulemaking. RIA simply states that the current rules are a consequence of the severity of certain very public accidents, coupled with a series of other less publicized accidents that led to the Rail Safety Improvement Act of 2008.</t>
  </si>
  <si>
    <t>No alternatives are presented. RIA simply looks at amending the PTC rule to eliminate the two qualifying tests, which will release approximately 10,000 miles of track and locomotive equipment from PTC regulation.</t>
  </si>
  <si>
    <t>RIA identifies expenditures made by railway businesses associated with PTC installation, maintenance, and mitigation as benefits since these are costs now avoided. RIA also lists potential costs, such as costs of fatalities, injuries, delay, property damage, evacuation, and cleanup that result from deregulation. No mention is made about how deregulation may affect railroad or shipper insurance expenditures.</t>
  </si>
  <si>
    <t>The NPRM turns up easily in regulations.gov with a RIN search, but a keyword search produces a large number of documents to wade through. Both the proposed rule and RIA can be found on regulation.gov using the RIN and keyword. Additionally, the proposed rule can be found on the Federal Railroad Administration's (FRA) website, though it did not show up using the search bar on the home page.</t>
  </si>
  <si>
    <t>Numerous assumptions are made, but few are discussed in detail that would explain their selection versus to other possibilites. RIA contains only 5 footnotes, and thus offers little verification. Again, most of the assumptions come from the previous rule, and thus one must refer to the previous proposed and final rule (FRA-2008-0132, RIN 2130-AC03). A few of the models and assumption are generated by the 1999 Economics Team of the PTC Working Group and thus are not easily verifiable. Moreover, a number of assumptions, such as the average risk on non-PTC tracks of 60 percent, are presented without any cites or basis and are thus not verifiable.</t>
  </si>
  <si>
    <t xml:space="preserve">Under the Federal Railroad Administration’s (FRA) statutory authority, the regulation issued on September 27, 2010, requires Positive Train Control (PTC) systems to be installed on lines specifically required by Congress under the Rail Safety Improvement Act of 2008 (RSIA) and on lines that fail to meet one of two tests: the ‘alternative route test’ and the ‘residual risk test.’ FRA is now proposing to amend the final PTC rule so that railroads will no longer be required to meet the two tests. The FRA agreed to amend the final rule after the Association of American Railroads (AAR) filed a lawsuit. 
Given the elimination of these two tests, the FRA estimates that between 14,000 and 7,000 miles—or a mean of 10,000 miles—of track will no longer be required to install PTC systems. Over the first 20 years, the net benefit to society is estimated to be between $1,041,764,269 (at a discount rate of 3%) or $793,856,299 (at a discount rate of 7%) and $581,441,797 (at a discount rate of 3%) or $442,825,061 (at a discount rate of 7%).
The proposal contains no mention of market failure or whether there is a systemic problem associated with certain train lines that carry passengers and PIH materials. Previous rulemaking may have identified various reasons used to justify PTC regulations, but there is no mention made in this economic analysis. There is also no mention that the agency may have made a mistake, as this proposed regulation represents a lessening of a previous government rulemaking. The agency also failed to propose an alternative regulatory approach or to establish measures or goals that could be used to track the regulation's effects in the future.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</si>
</sst>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1" fillId="3" borderId="0" xfId="0" applyFont="1" applyFill="1" applyBorder="1" applyAlignment="1">
      <alignment horizontal="left" wrapText="1"/>
    </xf>
    <xf numFmtId="0" fontId="5" fillId="0" borderId="1" xfId="0" applyNumberFormat="1" applyFont="1" applyBorder="1" applyAlignment="1">
      <alignment wrapText="1"/>
    </xf>
    <xf numFmtId="1" fontId="5" fillId="0" borderId="1" xfId="0" applyNumberFormat="1" applyFont="1" applyBorder="1" applyAlignment="1">
      <alignment horizontal="left"/>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5" fillId="3" borderId="0" xfId="0" applyFont="1" applyFill="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zoomScaleNormal="100" zoomScaleSheetLayoutView="90" workbookViewId="0">
      <selection activeCell="E2" sqref="E2"/>
    </sheetView>
  </sheetViews>
  <sheetFormatPr defaultRowHeight="12.75" x14ac:dyDescent="0.2"/>
  <cols>
    <col min="1" max="1" width="62.5703125" style="19" customWidth="1"/>
    <col min="2" max="2" width="7.7109375" style="8" customWidth="1"/>
    <col min="3" max="4" width="9.140625" style="8"/>
    <col min="5" max="5" width="9.140625" style="7"/>
    <col min="6" max="16384" width="9.140625" style="8"/>
  </cols>
  <sheetData>
    <row r="1" spans="1:5" x14ac:dyDescent="0.2">
      <c r="A1" s="50" t="s">
        <v>104</v>
      </c>
      <c r="B1" s="50"/>
      <c r="C1" s="50"/>
      <c r="D1" s="50"/>
    </row>
    <row r="2" spans="1:5" x14ac:dyDescent="0.2">
      <c r="A2" s="45" t="s">
        <v>106</v>
      </c>
      <c r="B2" s="10"/>
      <c r="C2" s="10"/>
      <c r="D2" s="10"/>
    </row>
    <row r="3" spans="1:5" ht="25.5" x14ac:dyDescent="0.2">
      <c r="A3" s="11" t="s">
        <v>107</v>
      </c>
      <c r="B3" s="12"/>
      <c r="C3" s="12"/>
      <c r="D3" s="12"/>
    </row>
    <row r="4" spans="1:5" x14ac:dyDescent="0.2">
      <c r="A4" s="45" t="s">
        <v>32</v>
      </c>
      <c r="B4" s="10"/>
      <c r="C4" s="10"/>
      <c r="D4" s="10"/>
    </row>
    <row r="5" spans="1:5" x14ac:dyDescent="0.2">
      <c r="A5" s="51" t="s">
        <v>108</v>
      </c>
      <c r="B5" s="51"/>
      <c r="C5" s="51"/>
      <c r="D5" s="51"/>
    </row>
    <row r="6" spans="1:5" x14ac:dyDescent="0.2">
      <c r="A6" s="52" t="s">
        <v>33</v>
      </c>
      <c r="B6" s="52"/>
      <c r="C6" s="52"/>
      <c r="D6" s="52"/>
    </row>
    <row r="7" spans="1:5" x14ac:dyDescent="0.2">
      <c r="A7" s="13" t="s">
        <v>109</v>
      </c>
      <c r="B7" s="49" t="s">
        <v>41</v>
      </c>
      <c r="C7" s="49" t="s">
        <v>42</v>
      </c>
      <c r="D7" s="13" t="s">
        <v>113</v>
      </c>
    </row>
    <row r="8" spans="1:5" x14ac:dyDescent="0.2">
      <c r="A8" s="9" t="s">
        <v>34</v>
      </c>
      <c r="B8" s="52" t="s">
        <v>35</v>
      </c>
      <c r="C8" s="52"/>
      <c r="D8" s="52"/>
    </row>
    <row r="9" spans="1:5" x14ac:dyDescent="0.2">
      <c r="A9" s="13" t="s">
        <v>110</v>
      </c>
      <c r="B9" s="54">
        <v>40779</v>
      </c>
      <c r="C9" s="51"/>
      <c r="D9" s="51"/>
    </row>
    <row r="10" spans="1:5" x14ac:dyDescent="0.2">
      <c r="A10" s="14" t="s">
        <v>1</v>
      </c>
      <c r="B10" s="15"/>
      <c r="C10" s="15"/>
      <c r="D10" s="15"/>
    </row>
    <row r="11" spans="1:5" x14ac:dyDescent="0.2">
      <c r="A11" s="53" t="s">
        <v>141</v>
      </c>
      <c r="B11" s="53"/>
      <c r="C11" s="53"/>
      <c r="D11" s="53"/>
    </row>
    <row r="12" spans="1:5" x14ac:dyDescent="0.2">
      <c r="A12" s="53"/>
      <c r="B12" s="53"/>
      <c r="C12" s="53"/>
      <c r="D12" s="53"/>
    </row>
    <row r="13" spans="1:5" x14ac:dyDescent="0.2">
      <c r="A13" s="53"/>
      <c r="B13" s="53"/>
      <c r="C13" s="53"/>
      <c r="D13" s="53"/>
    </row>
    <row r="14" spans="1:5" ht="347.25" customHeight="1" x14ac:dyDescent="0.2">
      <c r="A14" s="53"/>
      <c r="B14" s="53"/>
      <c r="C14" s="53"/>
      <c r="D14" s="53"/>
    </row>
    <row r="15" spans="1:5" s="18" customFormat="1" x14ac:dyDescent="0.2">
      <c r="A15" s="14" t="s">
        <v>48</v>
      </c>
      <c r="B15" s="16" t="s">
        <v>0</v>
      </c>
      <c r="C15" s="16" t="s">
        <v>2</v>
      </c>
      <c r="D15" s="16"/>
      <c r="E15" s="17"/>
    </row>
    <row r="16" spans="1:5" ht="25.5" x14ac:dyDescent="0.2">
      <c r="A16" s="19" t="s">
        <v>49</v>
      </c>
      <c r="B16" s="4">
        <f>'Topic 1 - Openness'!B3</f>
        <v>3</v>
      </c>
      <c r="C16" s="48" t="s">
        <v>4</v>
      </c>
      <c r="D16" s="48"/>
    </row>
    <row r="17" spans="1:5" x14ac:dyDescent="0.2">
      <c r="A17" s="19" t="s">
        <v>50</v>
      </c>
      <c r="B17" s="4">
        <f>'Topic 1 - Openness'!B4</f>
        <v>2</v>
      </c>
      <c r="C17" s="48" t="s">
        <v>5</v>
      </c>
      <c r="D17" s="48"/>
    </row>
    <row r="18" spans="1:5" x14ac:dyDescent="0.2">
      <c r="A18" s="19" t="s">
        <v>51</v>
      </c>
      <c r="B18" s="4">
        <f>'Topic 1 - Openness'!B5</f>
        <v>2</v>
      </c>
      <c r="C18" s="48" t="s">
        <v>6</v>
      </c>
      <c r="D18" s="48"/>
    </row>
    <row r="19" spans="1:5" ht="31.5" customHeight="1" x14ac:dyDescent="0.2">
      <c r="A19" s="19" t="s">
        <v>52</v>
      </c>
      <c r="B19" s="4">
        <f>'Topic 1 - Openness'!B6</f>
        <v>3</v>
      </c>
      <c r="C19" s="48" t="s">
        <v>7</v>
      </c>
      <c r="D19" s="48"/>
    </row>
    <row r="20" spans="1:5" x14ac:dyDescent="0.2">
      <c r="A20" s="55" t="s">
        <v>58</v>
      </c>
      <c r="B20" s="49">
        <f>B16+B17+B18+B19</f>
        <v>10</v>
      </c>
      <c r="C20" s="20"/>
      <c r="D20" s="20"/>
    </row>
    <row r="21" spans="1:5" x14ac:dyDescent="0.2">
      <c r="A21" s="55"/>
      <c r="B21" s="49"/>
      <c r="C21" s="20"/>
      <c r="D21" s="20"/>
    </row>
    <row r="22" spans="1:5" x14ac:dyDescent="0.2">
      <c r="A22" s="13"/>
      <c r="B22" s="4"/>
      <c r="C22" s="4"/>
      <c r="D22" s="4"/>
    </row>
    <row r="23" spans="1:5" s="18" customFormat="1" x14ac:dyDescent="0.2">
      <c r="A23" s="14" t="s">
        <v>53</v>
      </c>
      <c r="B23" s="16" t="s">
        <v>0</v>
      </c>
      <c r="C23" s="16" t="s">
        <v>2</v>
      </c>
      <c r="D23" s="16"/>
      <c r="E23" s="17"/>
    </row>
    <row r="24" spans="1:5" ht="25.5" x14ac:dyDescent="0.2">
      <c r="A24" s="19" t="s">
        <v>54</v>
      </c>
      <c r="B24" s="4">
        <f>'Topic 2 - Analysis'!B4</f>
        <v>3</v>
      </c>
      <c r="C24" s="48" t="s">
        <v>8</v>
      </c>
      <c r="D24" s="48"/>
    </row>
    <row r="25" spans="1:5" ht="38.25" x14ac:dyDescent="0.2">
      <c r="A25" s="19" t="s">
        <v>55</v>
      </c>
      <c r="B25" s="4">
        <f>'Topic 2 - Analysis'!B10</f>
        <v>2</v>
      </c>
      <c r="C25" s="48" t="s">
        <v>9</v>
      </c>
      <c r="D25" s="48"/>
    </row>
    <row r="26" spans="1:5" ht="25.5" x14ac:dyDescent="0.2">
      <c r="A26" s="19" t="s">
        <v>56</v>
      </c>
      <c r="B26" s="4">
        <f>'Topic 2 - Analysis'!B15</f>
        <v>1</v>
      </c>
      <c r="C26" s="48" t="s">
        <v>10</v>
      </c>
      <c r="D26" s="48"/>
    </row>
    <row r="27" spans="1:5" x14ac:dyDescent="0.2">
      <c r="A27" s="19" t="s">
        <v>57</v>
      </c>
      <c r="B27" s="4">
        <f>'Topic 2 - Analysis'!B20</f>
        <v>2</v>
      </c>
      <c r="C27" s="48" t="s">
        <v>11</v>
      </c>
      <c r="D27" s="48"/>
    </row>
    <row r="28" spans="1:5" x14ac:dyDescent="0.2">
      <c r="A28" s="55" t="s">
        <v>59</v>
      </c>
      <c r="B28" s="49">
        <f>B24+B25+B26+B27</f>
        <v>8</v>
      </c>
      <c r="C28" s="20"/>
      <c r="D28" s="20"/>
    </row>
    <row r="29" spans="1:5" x14ac:dyDescent="0.2">
      <c r="A29" s="55"/>
      <c r="B29" s="49"/>
      <c r="C29" s="20"/>
      <c r="D29" s="20"/>
    </row>
    <row r="30" spans="1:5" x14ac:dyDescent="0.2">
      <c r="A30" s="13"/>
      <c r="B30" s="4"/>
      <c r="C30" s="4"/>
      <c r="D30" s="4"/>
    </row>
    <row r="31" spans="1:5" s="18" customFormat="1" x14ac:dyDescent="0.2">
      <c r="A31" s="14" t="s">
        <v>60</v>
      </c>
      <c r="B31" s="16" t="s">
        <v>0</v>
      </c>
      <c r="C31" s="16" t="s">
        <v>2</v>
      </c>
      <c r="D31" s="16"/>
      <c r="E31" s="17"/>
    </row>
    <row r="32" spans="1:5" ht="25.5" x14ac:dyDescent="0.2">
      <c r="A32" s="19" t="s">
        <v>61</v>
      </c>
      <c r="B32" s="4">
        <f>'Topic 3 - Use'!B3</f>
        <v>1</v>
      </c>
      <c r="C32" s="48" t="s">
        <v>12</v>
      </c>
      <c r="D32" s="48"/>
    </row>
    <row r="33" spans="1:4" s="7" customFormat="1" ht="25.5" x14ac:dyDescent="0.2">
      <c r="A33" s="19" t="s">
        <v>62</v>
      </c>
      <c r="B33" s="4">
        <f>'Topic 3 - Use'!B4</f>
        <v>2</v>
      </c>
      <c r="C33" s="48" t="s">
        <v>13</v>
      </c>
      <c r="D33" s="48"/>
    </row>
    <row r="34" spans="1:4" s="7" customFormat="1" ht="25.5" x14ac:dyDescent="0.2">
      <c r="A34" s="19" t="s">
        <v>63</v>
      </c>
      <c r="B34" s="4">
        <f>'Topic 3 - Use'!B5</f>
        <v>0</v>
      </c>
      <c r="C34" s="48" t="s">
        <v>14</v>
      </c>
      <c r="D34" s="48"/>
    </row>
    <row r="35" spans="1:4" s="7" customFormat="1" ht="38.25" x14ac:dyDescent="0.2">
      <c r="A35" s="19" t="s">
        <v>64</v>
      </c>
      <c r="B35" s="4">
        <f>'Topic 3 - Use'!B6</f>
        <v>0</v>
      </c>
      <c r="C35" s="48" t="s">
        <v>15</v>
      </c>
      <c r="D35" s="48"/>
    </row>
    <row r="36" spans="1:4" s="7" customFormat="1" ht="15.75" customHeight="1" x14ac:dyDescent="0.2">
      <c r="A36" s="55" t="s">
        <v>65</v>
      </c>
      <c r="B36" s="49">
        <f>B32+B33+B34+B35</f>
        <v>3</v>
      </c>
      <c r="C36" s="20"/>
      <c r="D36" s="20"/>
    </row>
    <row r="37" spans="1:4" s="7" customFormat="1" x14ac:dyDescent="0.2">
      <c r="A37" s="55"/>
      <c r="B37" s="49"/>
      <c r="C37" s="20"/>
      <c r="D37" s="20"/>
    </row>
    <row r="39" spans="1:4" s="7" customFormat="1" x14ac:dyDescent="0.2">
      <c r="A39" s="14" t="s">
        <v>105</v>
      </c>
      <c r="B39" s="21">
        <f>SUM(B20,B28,B36)</f>
        <v>21</v>
      </c>
      <c r="C39" s="22"/>
      <c r="D39" s="22"/>
    </row>
  </sheetData>
  <mergeCells count="25">
    <mergeCell ref="A36:A37"/>
    <mergeCell ref="B36:B37"/>
    <mergeCell ref="B28:B29"/>
    <mergeCell ref="C18:D18"/>
    <mergeCell ref="C19:D19"/>
    <mergeCell ref="C35:D35"/>
    <mergeCell ref="C33:D33"/>
    <mergeCell ref="A28:A29"/>
    <mergeCell ref="C26:D26"/>
    <mergeCell ref="A20:A21"/>
    <mergeCell ref="A1:D1"/>
    <mergeCell ref="A5:D5"/>
    <mergeCell ref="A6:D6"/>
    <mergeCell ref="B8:D8"/>
    <mergeCell ref="A11:D14"/>
    <mergeCell ref="B7:C7"/>
    <mergeCell ref="B9:D9"/>
    <mergeCell ref="C34:D34"/>
    <mergeCell ref="B20:B21"/>
    <mergeCell ref="C16:D16"/>
    <mergeCell ref="C24:D24"/>
    <mergeCell ref="C27:D27"/>
    <mergeCell ref="C32:D32"/>
    <mergeCell ref="C25:D25"/>
    <mergeCell ref="C17:D17"/>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2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SheetLayoutView="117" workbookViewId="0">
      <selection activeCell="E1" sqref="E1"/>
    </sheetView>
  </sheetViews>
  <sheetFormatPr defaultRowHeight="12.75" x14ac:dyDescent="0.2"/>
  <cols>
    <col min="1" max="1" width="29.140625" style="2" customWidth="1"/>
    <col min="2" max="2" width="5.85546875" style="36" customWidth="1"/>
    <col min="3" max="3" width="9.28515625" style="36" customWidth="1"/>
    <col min="4" max="4" width="68.140625" style="5" customWidth="1"/>
    <col min="5" max="16384" width="9.140625" style="2"/>
  </cols>
  <sheetData>
    <row r="1" spans="1:4" ht="15.75" x14ac:dyDescent="0.25">
      <c r="A1" s="56" t="s">
        <v>48</v>
      </c>
      <c r="B1" s="57"/>
      <c r="C1" s="57"/>
      <c r="D1" s="58"/>
    </row>
    <row r="2" spans="1:4" x14ac:dyDescent="0.2">
      <c r="A2" s="30" t="s">
        <v>103</v>
      </c>
      <c r="B2" s="31" t="s">
        <v>0</v>
      </c>
      <c r="C2" s="31" t="s">
        <v>31</v>
      </c>
      <c r="D2" s="32" t="s">
        <v>3</v>
      </c>
    </row>
    <row r="3" spans="1:4" ht="180" customHeight="1" x14ac:dyDescent="0.2">
      <c r="A3" s="33" t="s">
        <v>49</v>
      </c>
      <c r="B3" s="34">
        <v>3</v>
      </c>
      <c r="C3" s="3">
        <v>1</v>
      </c>
      <c r="D3" s="35" t="s">
        <v>139</v>
      </c>
    </row>
    <row r="4" spans="1:4" ht="227.25" customHeight="1" x14ac:dyDescent="0.2">
      <c r="A4" s="33" t="s">
        <v>50</v>
      </c>
      <c r="B4" s="34">
        <v>2</v>
      </c>
      <c r="C4" s="3">
        <v>2</v>
      </c>
      <c r="D4" s="35" t="s">
        <v>114</v>
      </c>
    </row>
    <row r="5" spans="1:4" ht="114.75" x14ac:dyDescent="0.2">
      <c r="A5" s="33" t="s">
        <v>51</v>
      </c>
      <c r="B5" s="34">
        <v>2</v>
      </c>
      <c r="C5" s="3">
        <v>3</v>
      </c>
      <c r="D5" s="35" t="s">
        <v>140</v>
      </c>
    </row>
    <row r="6" spans="1:4" ht="45" x14ac:dyDescent="0.2">
      <c r="A6" s="33" t="s">
        <v>102</v>
      </c>
      <c r="B6" s="34">
        <v>3</v>
      </c>
      <c r="C6" s="3">
        <v>4</v>
      </c>
      <c r="D6" s="46" t="s">
        <v>115</v>
      </c>
    </row>
  </sheetData>
  <mergeCells count="1">
    <mergeCell ref="A1:D1"/>
  </mergeCells>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zoomScaleSheetLayoutView="89" workbookViewId="0">
      <selection activeCell="E2" sqref="E2"/>
    </sheetView>
  </sheetViews>
  <sheetFormatPr defaultRowHeight="12.75" x14ac:dyDescent="0.2"/>
  <cols>
    <col min="1" max="1" width="29" style="5" customWidth="1"/>
    <col min="2" max="2" width="7.140625" style="36" customWidth="1"/>
    <col min="3" max="3" width="9.28515625" style="2" customWidth="1"/>
    <col min="4" max="4" width="61.5703125" style="5" customWidth="1"/>
    <col min="5" max="16384" width="9.140625" style="2"/>
  </cols>
  <sheetData>
    <row r="1" spans="1:4" ht="14.25" customHeight="1" x14ac:dyDescent="0.25">
      <c r="A1" s="59" t="s">
        <v>53</v>
      </c>
      <c r="B1" s="59"/>
      <c r="C1" s="59"/>
      <c r="D1" s="59"/>
    </row>
    <row r="2" spans="1:4" x14ac:dyDescent="0.2">
      <c r="A2" s="30"/>
      <c r="B2" s="31" t="s">
        <v>0</v>
      </c>
      <c r="C2" s="31" t="s">
        <v>31</v>
      </c>
      <c r="D2" s="32" t="s">
        <v>3</v>
      </c>
    </row>
    <row r="3" spans="1:4" x14ac:dyDescent="0.2">
      <c r="A3" s="35"/>
      <c r="B3" s="37"/>
      <c r="C3" s="37"/>
      <c r="D3" s="38"/>
    </row>
    <row r="4" spans="1:4" ht="90" x14ac:dyDescent="0.2">
      <c r="A4" s="39" t="s">
        <v>98</v>
      </c>
      <c r="B4" s="40">
        <f>ROUND(AVERAGE(B5:B9),0)</f>
        <v>3</v>
      </c>
      <c r="C4" s="41"/>
      <c r="D4" s="42"/>
    </row>
    <row r="5" spans="1:4" ht="89.25" x14ac:dyDescent="0.2">
      <c r="A5" s="34" t="s">
        <v>16</v>
      </c>
      <c r="B5" s="3">
        <v>3</v>
      </c>
      <c r="C5" s="43" t="s">
        <v>68</v>
      </c>
      <c r="D5" s="35" t="s">
        <v>116</v>
      </c>
    </row>
    <row r="6" spans="1:4" ht="45" x14ac:dyDescent="0.2">
      <c r="A6" s="34" t="s">
        <v>17</v>
      </c>
      <c r="B6" s="3">
        <v>4</v>
      </c>
      <c r="C6" s="43" t="s">
        <v>69</v>
      </c>
      <c r="D6" s="35" t="s">
        <v>117</v>
      </c>
    </row>
    <row r="7" spans="1:4" ht="127.5" x14ac:dyDescent="0.2">
      <c r="A7" s="34" t="s">
        <v>18</v>
      </c>
      <c r="B7" s="3">
        <v>4</v>
      </c>
      <c r="C7" s="43" t="s">
        <v>70</v>
      </c>
      <c r="D7" s="35" t="s">
        <v>118</v>
      </c>
    </row>
    <row r="8" spans="1:4" ht="89.25" x14ac:dyDescent="0.2">
      <c r="A8" s="34" t="s">
        <v>19</v>
      </c>
      <c r="B8" s="3">
        <v>2</v>
      </c>
      <c r="C8" s="43" t="s">
        <v>71</v>
      </c>
      <c r="D8" s="46" t="s">
        <v>119</v>
      </c>
    </row>
    <row r="9" spans="1:4" ht="114.75" x14ac:dyDescent="0.2">
      <c r="A9" s="34" t="s">
        <v>36</v>
      </c>
      <c r="B9" s="3">
        <v>3</v>
      </c>
      <c r="C9" s="43" t="s">
        <v>72</v>
      </c>
      <c r="D9" s="35" t="s">
        <v>120</v>
      </c>
    </row>
    <row r="10" spans="1:4" ht="105" x14ac:dyDescent="0.2">
      <c r="A10" s="39" t="s">
        <v>55</v>
      </c>
      <c r="B10" s="40">
        <f>ROUND(AVERAGE(B11:B14),0)</f>
        <v>2</v>
      </c>
      <c r="C10" s="41"/>
      <c r="D10" s="42"/>
    </row>
    <row r="11" spans="1:4" ht="102" x14ac:dyDescent="0.2">
      <c r="A11" s="34" t="s">
        <v>20</v>
      </c>
      <c r="B11" s="3">
        <v>1</v>
      </c>
      <c r="C11" s="43" t="s">
        <v>73</v>
      </c>
      <c r="D11" s="35" t="s">
        <v>121</v>
      </c>
    </row>
    <row r="12" spans="1:4" ht="105" x14ac:dyDescent="0.2">
      <c r="A12" s="34" t="s">
        <v>21</v>
      </c>
      <c r="B12" s="47">
        <v>2</v>
      </c>
      <c r="C12" s="43" t="s">
        <v>74</v>
      </c>
      <c r="D12" s="35" t="s">
        <v>136</v>
      </c>
    </row>
    <row r="13" spans="1:4" ht="45" x14ac:dyDescent="0.2">
      <c r="A13" s="34" t="s">
        <v>19</v>
      </c>
      <c r="B13" s="3">
        <v>3</v>
      </c>
      <c r="C13" s="43" t="s">
        <v>75</v>
      </c>
      <c r="D13" s="35" t="s">
        <v>122</v>
      </c>
    </row>
    <row r="14" spans="1:4" ht="120" customHeight="1" x14ac:dyDescent="0.2">
      <c r="A14" s="34" t="s">
        <v>37</v>
      </c>
      <c r="B14" s="3">
        <v>2</v>
      </c>
      <c r="C14" s="43" t="s">
        <v>76</v>
      </c>
      <c r="D14" s="46" t="s">
        <v>123</v>
      </c>
    </row>
    <row r="15" spans="1:4" s="44" customFormat="1" ht="60" x14ac:dyDescent="0.2">
      <c r="A15" s="39" t="s">
        <v>56</v>
      </c>
      <c r="B15" s="40">
        <f>ROUND(AVERAGE(B16:B19),0)</f>
        <v>1</v>
      </c>
      <c r="C15" s="41"/>
      <c r="D15" s="42"/>
    </row>
    <row r="16" spans="1:4" ht="60" x14ac:dyDescent="0.2">
      <c r="A16" s="34" t="s">
        <v>44</v>
      </c>
      <c r="B16" s="3">
        <v>1</v>
      </c>
      <c r="C16" s="43" t="s">
        <v>77</v>
      </c>
      <c r="D16" s="35" t="s">
        <v>137</v>
      </c>
    </row>
    <row r="17" spans="1:4" ht="195" x14ac:dyDescent="0.2">
      <c r="A17" s="34" t="s">
        <v>45</v>
      </c>
      <c r="B17" s="3">
        <v>0</v>
      </c>
      <c r="C17" s="43" t="s">
        <v>78</v>
      </c>
      <c r="D17" s="35" t="s">
        <v>124</v>
      </c>
    </row>
    <row r="18" spans="1:4" ht="60" x14ac:dyDescent="0.2">
      <c r="A18" s="34" t="s">
        <v>22</v>
      </c>
      <c r="B18" s="3">
        <v>0</v>
      </c>
      <c r="C18" s="43" t="s">
        <v>79</v>
      </c>
      <c r="D18" s="35" t="s">
        <v>125</v>
      </c>
    </row>
    <row r="19" spans="1:4" ht="105" x14ac:dyDescent="0.2">
      <c r="A19" s="34" t="s">
        <v>23</v>
      </c>
      <c r="B19" s="3">
        <v>2</v>
      </c>
      <c r="C19" s="43" t="s">
        <v>80</v>
      </c>
      <c r="D19" s="35" t="s">
        <v>126</v>
      </c>
    </row>
    <row r="20" spans="1:4" ht="45" x14ac:dyDescent="0.2">
      <c r="A20" s="39" t="s">
        <v>57</v>
      </c>
      <c r="B20" s="40">
        <f>ROUND(AVERAGE(B21:B29),0)</f>
        <v>2</v>
      </c>
      <c r="C20" s="41"/>
      <c r="D20" s="42"/>
    </row>
    <row r="21" spans="1:4" ht="60" x14ac:dyDescent="0.2">
      <c r="A21" s="34" t="s">
        <v>46</v>
      </c>
      <c r="B21" s="3">
        <v>2</v>
      </c>
      <c r="C21" s="43" t="s">
        <v>81</v>
      </c>
      <c r="D21" s="35" t="s">
        <v>127</v>
      </c>
    </row>
    <row r="22" spans="1:4" ht="76.5" x14ac:dyDescent="0.2">
      <c r="A22" s="34" t="s">
        <v>24</v>
      </c>
      <c r="B22" s="3">
        <v>3</v>
      </c>
      <c r="C22" s="43" t="s">
        <v>82</v>
      </c>
      <c r="D22" s="35" t="s">
        <v>138</v>
      </c>
    </row>
    <row r="23" spans="1:4" ht="60" x14ac:dyDescent="0.2">
      <c r="A23" s="34" t="s">
        <v>25</v>
      </c>
      <c r="B23" s="3">
        <v>0</v>
      </c>
      <c r="C23" s="43" t="s">
        <v>83</v>
      </c>
      <c r="D23" s="35" t="s">
        <v>128</v>
      </c>
    </row>
    <row r="24" spans="1:4" ht="90" x14ac:dyDescent="0.2">
      <c r="A24" s="34" t="s">
        <v>26</v>
      </c>
      <c r="B24" s="3">
        <v>1</v>
      </c>
      <c r="C24" s="43" t="s">
        <v>84</v>
      </c>
      <c r="D24" s="35" t="s">
        <v>129</v>
      </c>
    </row>
    <row r="25" spans="1:4" ht="89.25" x14ac:dyDescent="0.2">
      <c r="A25" s="34" t="s">
        <v>27</v>
      </c>
      <c r="B25" s="3">
        <v>4</v>
      </c>
      <c r="C25" s="43" t="s">
        <v>85</v>
      </c>
      <c r="D25" s="35" t="s">
        <v>130</v>
      </c>
    </row>
    <row r="26" spans="1:4" ht="45" x14ac:dyDescent="0.2">
      <c r="A26" s="34" t="s">
        <v>47</v>
      </c>
      <c r="B26" s="3">
        <v>0</v>
      </c>
      <c r="C26" s="43" t="s">
        <v>86</v>
      </c>
      <c r="D26" s="35" t="s">
        <v>131</v>
      </c>
    </row>
    <row r="27" spans="1:4" ht="60" x14ac:dyDescent="0.2">
      <c r="A27" s="34" t="s">
        <v>28</v>
      </c>
      <c r="B27" s="3">
        <v>0</v>
      </c>
      <c r="C27" s="43" t="s">
        <v>87</v>
      </c>
      <c r="D27" s="35" t="s">
        <v>131</v>
      </c>
    </row>
    <row r="28" spans="1:4" ht="63.75" x14ac:dyDescent="0.2">
      <c r="A28" s="34" t="s">
        <v>29</v>
      </c>
      <c r="B28" s="3">
        <v>3</v>
      </c>
      <c r="C28" s="43" t="s">
        <v>88</v>
      </c>
      <c r="D28" s="35" t="s">
        <v>132</v>
      </c>
    </row>
    <row r="29" spans="1:4" ht="75" x14ac:dyDescent="0.2">
      <c r="A29" s="34" t="s">
        <v>30</v>
      </c>
      <c r="B29" s="3">
        <v>2</v>
      </c>
      <c r="C29" s="43" t="s">
        <v>89</v>
      </c>
      <c r="D29" s="35" t="s">
        <v>133</v>
      </c>
    </row>
  </sheetData>
  <mergeCells count="1">
    <mergeCell ref="A1:D1"/>
  </mergeCells>
  <phoneticPr fontId="2" type="noConversion"/>
  <pageMargins left="0.75" right="0.75" top="1" bottom="1" header="0.5" footer="0.5"/>
  <pageSetup orientation="portrait" r:id="rId1"/>
  <headerFooter alignWithMargins="0"/>
  <rowBreaks count="1" manualBreakCount="1">
    <brk id="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SheetLayoutView="90" workbookViewId="0">
      <selection activeCell="E3" sqref="E3"/>
    </sheetView>
  </sheetViews>
  <sheetFormatPr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6" t="s">
        <v>60</v>
      </c>
      <c r="B1" s="57"/>
      <c r="C1" s="57"/>
      <c r="D1" s="58"/>
    </row>
    <row r="2" spans="1:4" x14ac:dyDescent="0.2">
      <c r="A2" s="30" t="s">
        <v>103</v>
      </c>
      <c r="B2" s="31" t="s">
        <v>0</v>
      </c>
      <c r="C2" s="31" t="s">
        <v>31</v>
      </c>
      <c r="D2" s="32" t="s">
        <v>3</v>
      </c>
    </row>
    <row r="3" spans="1:4" ht="165.75" x14ac:dyDescent="0.2">
      <c r="A3" s="33" t="s">
        <v>99</v>
      </c>
      <c r="B3" s="34">
        <v>1</v>
      </c>
      <c r="C3" s="3">
        <v>9</v>
      </c>
      <c r="D3" s="35" t="s">
        <v>134</v>
      </c>
    </row>
    <row r="4" spans="1:4" ht="76.5" x14ac:dyDescent="0.2">
      <c r="A4" s="33" t="s">
        <v>62</v>
      </c>
      <c r="B4" s="34">
        <v>2</v>
      </c>
      <c r="C4" s="3">
        <v>10</v>
      </c>
      <c r="D4" s="35" t="s">
        <v>112</v>
      </c>
    </row>
    <row r="5" spans="1:4" ht="75" x14ac:dyDescent="0.2">
      <c r="A5" s="33" t="s">
        <v>100</v>
      </c>
      <c r="B5" s="34">
        <v>0</v>
      </c>
      <c r="C5" s="3">
        <v>11</v>
      </c>
      <c r="D5" s="35" t="s">
        <v>111</v>
      </c>
    </row>
    <row r="6" spans="1:4" ht="90" x14ac:dyDescent="0.2">
      <c r="A6" s="33" t="s">
        <v>101</v>
      </c>
      <c r="B6" s="34">
        <v>0</v>
      </c>
      <c r="C6" s="3">
        <v>12</v>
      </c>
      <c r="D6" s="35" t="s">
        <v>135</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heetViews>
  <sheetFormatPr defaultRowHeight="12.75" x14ac:dyDescent="0.2"/>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x14ac:dyDescent="0.25">
      <c r="A1" s="18" t="s">
        <v>38</v>
      </c>
      <c r="B1" s="18" t="s">
        <v>33</v>
      </c>
      <c r="C1" s="18" t="s">
        <v>39</v>
      </c>
      <c r="D1" s="1" t="s">
        <v>40</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x14ac:dyDescent="0.2">
      <c r="A2" s="26" t="str">
        <f>Scoring!A5</f>
        <v>Positive Train Control Systems</v>
      </c>
      <c r="B2" s="26" t="str">
        <f>Scoring!A7</f>
        <v>2130-AC27</v>
      </c>
      <c r="C2" s="27" t="str">
        <f>Scoring!A3</f>
        <v>Federal Railroad Administration (FRA), Department of Transportation (DOT).</v>
      </c>
      <c r="D2" s="6">
        <f>Scoring!B9</f>
        <v>40779</v>
      </c>
      <c r="E2" s="6" t="str">
        <f>Scoring!D7</f>
        <v>Yes</v>
      </c>
      <c r="F2">
        <f>G2+H2+J2</f>
        <v>21</v>
      </c>
      <c r="G2">
        <f>SUM(K2:N2)</f>
        <v>10</v>
      </c>
      <c r="H2">
        <f>O2+U2+Z2+AE2</f>
        <v>8</v>
      </c>
      <c r="I2">
        <f>G2+H2</f>
        <v>18</v>
      </c>
      <c r="J2">
        <f>SUM(AO2:AR2)</f>
        <v>3</v>
      </c>
      <c r="K2">
        <f>'Topic 1 - Openness'!B3</f>
        <v>3</v>
      </c>
      <c r="L2">
        <f>'Topic 1 - Openness'!B4</f>
        <v>2</v>
      </c>
      <c r="M2">
        <f>'Topic 1 - Openness'!B5</f>
        <v>2</v>
      </c>
      <c r="N2">
        <f>'Topic 1 - Openness'!B6</f>
        <v>3</v>
      </c>
      <c r="O2">
        <f>'Topic 2 - Analysis'!B4</f>
        <v>3</v>
      </c>
      <c r="P2">
        <f>'Topic 2 - Analysis'!B5</f>
        <v>3</v>
      </c>
      <c r="Q2">
        <f>'Topic 2 - Analysis'!B6</f>
        <v>4</v>
      </c>
      <c r="R2">
        <f>'Topic 2 - Analysis'!B7</f>
        <v>4</v>
      </c>
      <c r="S2">
        <f>'Topic 2 - Analysis'!B8</f>
        <v>2</v>
      </c>
      <c r="T2">
        <f>'Topic 2 - Analysis'!B9</f>
        <v>3</v>
      </c>
      <c r="U2">
        <f>'Topic 2 - Analysis'!B10</f>
        <v>2</v>
      </c>
      <c r="V2">
        <f>'Topic 2 - Analysis'!B11</f>
        <v>1</v>
      </c>
      <c r="W2">
        <f>'Topic 2 - Analysis'!B12</f>
        <v>2</v>
      </c>
      <c r="X2">
        <f>'Topic 2 - Analysis'!B13</f>
        <v>3</v>
      </c>
      <c r="Y2">
        <f>'Topic 2 - Analysis'!B14</f>
        <v>2</v>
      </c>
      <c r="Z2">
        <f>'Topic 2 - Analysis'!B15</f>
        <v>1</v>
      </c>
      <c r="AA2">
        <f>'Topic 2 - Analysis'!B16</f>
        <v>1</v>
      </c>
      <c r="AB2">
        <f>'Topic 2 - Analysis'!B17</f>
        <v>0</v>
      </c>
      <c r="AC2">
        <f>'Topic 2 - Analysis'!B18</f>
        <v>0</v>
      </c>
      <c r="AD2">
        <f>'Topic 2 - Analysis'!B19</f>
        <v>2</v>
      </c>
      <c r="AE2">
        <f>'Topic 2 - Analysis'!B20</f>
        <v>2</v>
      </c>
      <c r="AF2">
        <f>'Topic 2 - Analysis'!B21</f>
        <v>2</v>
      </c>
      <c r="AG2">
        <f>'Topic 2 - Analysis'!B22</f>
        <v>3</v>
      </c>
      <c r="AH2">
        <f>'Topic 2 - Analysis'!B23</f>
        <v>0</v>
      </c>
      <c r="AI2">
        <f>'Topic 2 - Analysis'!B24</f>
        <v>1</v>
      </c>
      <c r="AJ2">
        <f>'Topic 2 - Analysis'!B25</f>
        <v>4</v>
      </c>
      <c r="AK2">
        <f>'Topic 2 - Analysis'!B26</f>
        <v>0</v>
      </c>
      <c r="AL2">
        <f>'Topic 2 - Analysis'!B27</f>
        <v>0</v>
      </c>
      <c r="AM2">
        <f>'Topic 2 - Analysis'!B28</f>
        <v>3</v>
      </c>
      <c r="AN2">
        <f>'Topic 2 - Analysis'!B29</f>
        <v>2</v>
      </c>
      <c r="AO2">
        <f>'Topic 3 - Use'!B3</f>
        <v>1</v>
      </c>
      <c r="AP2">
        <f>'Topic 3 - Use'!B4</f>
        <v>2</v>
      </c>
      <c r="AQ2">
        <f>'Topic 3 - Use'!B5</f>
        <v>0</v>
      </c>
      <c r="AR2">
        <f>'Topic 3 - Use'!B6</f>
        <v>0</v>
      </c>
    </row>
    <row r="3" spans="1:44" x14ac:dyDescent="0.2">
      <c r="A3" s="26"/>
      <c r="B3" s="26"/>
      <c r="C3" s="27"/>
    </row>
    <row r="4" spans="1:44" x14ac:dyDescent="0.2">
      <c r="A4" s="26"/>
      <c r="B4" s="26"/>
      <c r="C4" s="27"/>
    </row>
    <row r="5" spans="1:44" x14ac:dyDescent="0.2">
      <c r="A5" s="26"/>
      <c r="B5" s="26"/>
      <c r="C5" s="27"/>
    </row>
    <row r="6" spans="1:44" x14ac:dyDescent="0.2">
      <c r="A6" s="18"/>
      <c r="B6" s="18"/>
      <c r="C6" s="28"/>
    </row>
    <row r="7" spans="1:44" x14ac:dyDescent="0.2">
      <c r="A7" s="26"/>
      <c r="B7" s="26"/>
      <c r="C7" s="27"/>
    </row>
    <row r="8" spans="1:44" x14ac:dyDescent="0.2">
      <c r="A8" s="26"/>
      <c r="B8" s="26"/>
      <c r="C8" s="27"/>
    </row>
    <row r="9" spans="1:44" x14ac:dyDescent="0.2">
      <c r="A9" s="26"/>
      <c r="B9" s="26"/>
      <c r="C9" s="27"/>
    </row>
    <row r="10" spans="1:44" x14ac:dyDescent="0.2">
      <c r="A10" s="26"/>
      <c r="B10" s="26"/>
      <c r="C10" s="27"/>
    </row>
    <row r="11" spans="1:44" x14ac:dyDescent="0.2">
      <c r="A11" s="18"/>
      <c r="B11" s="18"/>
      <c r="C11" s="28"/>
    </row>
    <row r="12" spans="1:44" x14ac:dyDescent="0.2">
      <c r="A12" s="26"/>
      <c r="B12" s="26"/>
      <c r="C12" s="27"/>
    </row>
    <row r="13" spans="1:44" x14ac:dyDescent="0.2">
      <c r="A13" s="26"/>
      <c r="B13" s="26"/>
      <c r="C13" s="27"/>
    </row>
    <row r="14" spans="1:44" x14ac:dyDescent="0.2">
      <c r="A14" s="26"/>
      <c r="B14" s="26"/>
      <c r="C14" s="27"/>
    </row>
    <row r="15" spans="1:44" x14ac:dyDescent="0.2">
      <c r="A15" s="26"/>
      <c r="B15" s="26"/>
      <c r="C15" s="27"/>
    </row>
    <row r="16" spans="1:44" x14ac:dyDescent="0.2">
      <c r="A16" s="18"/>
      <c r="B16" s="18"/>
      <c r="C16" s="28"/>
    </row>
    <row r="17" spans="1:4" x14ac:dyDescent="0.2">
      <c r="A17" s="26"/>
      <c r="B17" s="26"/>
      <c r="C17" s="27"/>
    </row>
    <row r="18" spans="1:4" x14ac:dyDescent="0.2">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Scoring</vt:lpstr>
      <vt:lpstr>Topic 1 - Openness</vt:lpstr>
      <vt:lpstr>Topic 2 - Analysis</vt:lpstr>
      <vt:lpstr>Topic 3 - Use</vt:lpstr>
      <vt:lpstr>Scoring Summary</vt:lpstr>
      <vt:lpstr>'Topic 1 - Openness'!Print_Area</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2012-01-26T17:51:04Z</cp:lastPrinted>
  <dcterms:created xsi:type="dcterms:W3CDTF">2008-12-10T20:39:38Z</dcterms:created>
  <dcterms:modified xsi:type="dcterms:W3CDTF">2012-02-06T16:34:33Z</dcterms:modified>
</cp:coreProperties>
</file>