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225"/>
  <workbookPr autoCompressPictures="0"/>
  <bookViews>
    <workbookView xWindow="0" yWindow="0" windowWidth="20500" windowHeight="7760"/>
  </bookViews>
  <sheets>
    <sheet name="Chart1" sheetId="4" r:id="rId1"/>
    <sheet name="Chart2" sheetId="7" r:id="rId2"/>
    <sheet name="Table" sheetId="11" r:id="rId3"/>
    <sheet name="DDebtCeil2" sheetId="2" r:id="rId4"/>
    <sheet name="Sheet1" sheetId="3" r:id="rId5"/>
    <sheet name="Chart1 data" sheetId="5" r:id="rId6"/>
    <sheet name="Chart2 data" sheetId="6" r:id="rId7"/>
    <sheet name="Table 3 Data" sheetId="8" r:id="rId8"/>
    <sheet name="BEA GDP Change Data" sheetId="9" r:id="rId9"/>
    <sheet name="2009$_CF 1774-2023" sheetId="10" r:id="rId10"/>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228" i="2" l="1"/>
  <c r="F17" i="5"/>
  <c r="E8" i="8"/>
  <c r="E7" i="8"/>
  <c r="F8" i="8"/>
  <c r="E9" i="8"/>
  <c r="F9" i="8"/>
  <c r="E10" i="8"/>
  <c r="F10" i="8"/>
  <c r="E11" i="8"/>
  <c r="F11" i="8"/>
  <c r="E12" i="8"/>
  <c r="F12" i="8"/>
  <c r="E13" i="8"/>
  <c r="F13" i="8"/>
  <c r="E14" i="8"/>
  <c r="F14" i="8"/>
  <c r="E15" i="8"/>
  <c r="F15" i="8"/>
  <c r="E16" i="8"/>
  <c r="F16" i="8"/>
  <c r="E17" i="8"/>
  <c r="F17" i="8"/>
  <c r="E18" i="8"/>
  <c r="F18" i="8"/>
  <c r="E19" i="8"/>
  <c r="F19" i="8"/>
  <c r="E20" i="8"/>
  <c r="F20" i="8"/>
  <c r="E21" i="8"/>
  <c r="F21" i="8"/>
  <c r="E22" i="8"/>
  <c r="F22" i="8"/>
  <c r="E23" i="8"/>
  <c r="F23" i="8"/>
  <c r="E6" i="8"/>
  <c r="F7" i="8"/>
  <c r="F6" i="6"/>
  <c r="F7" i="6"/>
  <c r="F8" i="6"/>
  <c r="F9" i="6"/>
  <c r="F10" i="6"/>
  <c r="F11" i="6"/>
  <c r="F12" i="6"/>
  <c r="F13" i="6"/>
  <c r="F14" i="6"/>
  <c r="F15" i="6"/>
  <c r="F16" i="6"/>
  <c r="F17" i="6"/>
  <c r="F18" i="6"/>
  <c r="F19" i="6"/>
  <c r="F20" i="6"/>
  <c r="F21" i="6"/>
  <c r="F5" i="6"/>
  <c r="C67" i="5"/>
  <c r="C65" i="5"/>
  <c r="C63" i="5"/>
  <c r="C61" i="5"/>
  <c r="C59" i="5"/>
  <c r="C57" i="5"/>
  <c r="C55" i="5"/>
  <c r="C53" i="5"/>
  <c r="C51" i="5"/>
  <c r="C49" i="5"/>
  <c r="C47" i="5"/>
  <c r="C45" i="5"/>
  <c r="C43" i="5"/>
  <c r="C41" i="5"/>
  <c r="C39" i="5"/>
  <c r="C37" i="5"/>
  <c r="C35" i="5"/>
  <c r="C33" i="5"/>
  <c r="C31" i="5"/>
  <c r="C29" i="5"/>
  <c r="C27" i="5"/>
  <c r="C25" i="5"/>
  <c r="C23" i="5"/>
  <c r="C21" i="5"/>
  <c r="C19" i="5"/>
  <c r="C17" i="5"/>
  <c r="C15" i="5"/>
  <c r="C13" i="5"/>
  <c r="C11" i="5"/>
  <c r="C9" i="5"/>
  <c r="C7" i="5"/>
  <c r="C5" i="5"/>
  <c r="B5" i="2"/>
  <c r="C5" i="2"/>
  <c r="F5" i="2"/>
  <c r="I5" i="2"/>
  <c r="K5" i="2"/>
  <c r="B6" i="2"/>
  <c r="C6" i="2"/>
  <c r="F6" i="2"/>
  <c r="I6" i="2"/>
  <c r="K6" i="2"/>
  <c r="B7" i="2"/>
  <c r="C7" i="2"/>
  <c r="F7" i="2"/>
  <c r="I7" i="2"/>
  <c r="K7" i="2"/>
  <c r="B8" i="2"/>
  <c r="C8" i="2"/>
  <c r="F8" i="2"/>
  <c r="I8" i="2"/>
  <c r="K8" i="2"/>
  <c r="B9" i="2"/>
  <c r="C9" i="2"/>
  <c r="F9" i="2"/>
  <c r="I9" i="2"/>
  <c r="K9" i="2"/>
  <c r="B10" i="2"/>
  <c r="C10" i="2"/>
  <c r="F10" i="2"/>
  <c r="I10" i="2"/>
  <c r="K10" i="2"/>
  <c r="B11" i="2"/>
  <c r="C11" i="2"/>
  <c r="F11" i="2"/>
  <c r="I11" i="2"/>
  <c r="K11" i="2"/>
  <c r="B12" i="2"/>
  <c r="C12" i="2"/>
  <c r="F12" i="2"/>
  <c r="I12" i="2"/>
  <c r="K12" i="2"/>
  <c r="B13" i="2"/>
  <c r="C13" i="2"/>
  <c r="F13" i="2"/>
  <c r="I13" i="2"/>
  <c r="K13" i="2"/>
  <c r="B14" i="2"/>
  <c r="C14" i="2"/>
  <c r="F14" i="2"/>
  <c r="I14" i="2"/>
  <c r="K14" i="2"/>
  <c r="B15" i="2"/>
  <c r="C15" i="2"/>
  <c r="F15" i="2"/>
  <c r="I15" i="2"/>
  <c r="K15" i="2"/>
  <c r="B16" i="2"/>
  <c r="C16" i="2"/>
  <c r="F16" i="2"/>
  <c r="I16" i="2"/>
  <c r="K16" i="2"/>
  <c r="B17" i="2"/>
  <c r="C17" i="2"/>
  <c r="F17" i="2"/>
  <c r="I17" i="2"/>
  <c r="K17" i="2"/>
  <c r="B18" i="2"/>
  <c r="C18" i="2"/>
  <c r="F18" i="2"/>
  <c r="I18" i="2"/>
  <c r="K18" i="2"/>
  <c r="B19" i="2"/>
  <c r="C19" i="2"/>
  <c r="F19" i="2"/>
  <c r="I19" i="2"/>
  <c r="K19" i="2"/>
  <c r="B20" i="2"/>
  <c r="C20" i="2"/>
  <c r="F20" i="2"/>
  <c r="I20" i="2"/>
  <c r="K20" i="2"/>
  <c r="B21" i="2"/>
  <c r="C21" i="2"/>
  <c r="F21" i="2"/>
  <c r="I21" i="2"/>
  <c r="K21" i="2"/>
  <c r="B22" i="2"/>
  <c r="C22" i="2"/>
  <c r="F22" i="2"/>
  <c r="I22" i="2"/>
  <c r="K22" i="2"/>
  <c r="B23" i="2"/>
  <c r="C23" i="2"/>
  <c r="F23" i="2"/>
  <c r="I23" i="2"/>
  <c r="K23" i="2"/>
  <c r="B24" i="2"/>
  <c r="C24" i="2"/>
  <c r="F24" i="2"/>
  <c r="I24" i="2"/>
  <c r="K24" i="2"/>
  <c r="B25" i="2"/>
  <c r="C25" i="2"/>
  <c r="F25" i="2"/>
  <c r="I25" i="2"/>
  <c r="K25" i="2"/>
  <c r="B26" i="2"/>
  <c r="C26" i="2"/>
  <c r="F26" i="2"/>
  <c r="I26" i="2"/>
  <c r="K26" i="2"/>
  <c r="B27" i="2"/>
  <c r="C27" i="2"/>
  <c r="F27" i="2"/>
  <c r="I27" i="2"/>
  <c r="K27" i="2"/>
  <c r="B28" i="2"/>
  <c r="C28" i="2"/>
  <c r="F28" i="2"/>
  <c r="I28" i="2"/>
  <c r="K28" i="2"/>
  <c r="B29" i="2"/>
  <c r="C29" i="2"/>
  <c r="F29" i="2"/>
  <c r="I29" i="2"/>
  <c r="K29" i="2"/>
  <c r="B30" i="2"/>
  <c r="C30" i="2"/>
  <c r="F30" i="2"/>
  <c r="I30" i="2"/>
  <c r="K30" i="2"/>
  <c r="B31" i="2"/>
  <c r="C31" i="2"/>
  <c r="F31" i="2"/>
  <c r="I31" i="2"/>
  <c r="K31" i="2"/>
  <c r="B32" i="2"/>
  <c r="C32" i="2"/>
  <c r="F32" i="2"/>
  <c r="I32" i="2"/>
  <c r="K32" i="2"/>
  <c r="B33" i="2"/>
  <c r="C33" i="2"/>
  <c r="F33" i="2"/>
  <c r="I33" i="2"/>
  <c r="K33" i="2"/>
  <c r="B34" i="2"/>
  <c r="C34" i="2"/>
  <c r="F34" i="2"/>
  <c r="I34" i="2"/>
  <c r="K34" i="2"/>
  <c r="B35" i="2"/>
  <c r="C35" i="2"/>
  <c r="F35" i="2"/>
  <c r="I35" i="2"/>
  <c r="K35" i="2"/>
  <c r="B36" i="2"/>
  <c r="C36" i="2"/>
  <c r="F36" i="2"/>
  <c r="I36" i="2"/>
  <c r="K36" i="2"/>
  <c r="B37" i="2"/>
  <c r="C37" i="2"/>
  <c r="F37" i="2"/>
  <c r="I37" i="2"/>
  <c r="K37" i="2"/>
  <c r="B38" i="2"/>
  <c r="C38" i="2"/>
  <c r="F38" i="2"/>
  <c r="I38" i="2"/>
  <c r="K38" i="2"/>
  <c r="B39" i="2"/>
  <c r="C39" i="2"/>
  <c r="F39" i="2"/>
  <c r="I39" i="2"/>
  <c r="K39" i="2"/>
  <c r="B40" i="2"/>
  <c r="C40" i="2"/>
  <c r="F40" i="2"/>
  <c r="I40" i="2"/>
  <c r="K40" i="2"/>
  <c r="B41" i="2"/>
  <c r="C41" i="2"/>
  <c r="F41" i="2"/>
  <c r="I41" i="2"/>
  <c r="K41" i="2"/>
  <c r="B42" i="2"/>
  <c r="C42" i="2"/>
  <c r="F42" i="2"/>
  <c r="I42" i="2"/>
  <c r="K42" i="2"/>
  <c r="B43" i="2"/>
  <c r="C43" i="2"/>
  <c r="F43" i="2"/>
  <c r="I43" i="2"/>
  <c r="K43" i="2"/>
  <c r="B44" i="2"/>
  <c r="C44" i="2"/>
  <c r="F44" i="2"/>
  <c r="I44" i="2"/>
  <c r="K44" i="2"/>
  <c r="B45" i="2"/>
  <c r="C45" i="2"/>
  <c r="F45" i="2"/>
  <c r="I45" i="2"/>
  <c r="K45" i="2"/>
  <c r="B46" i="2"/>
  <c r="C46" i="2"/>
  <c r="F46" i="2"/>
  <c r="I46" i="2"/>
  <c r="K46" i="2"/>
  <c r="B47" i="2"/>
  <c r="C47" i="2"/>
  <c r="F47" i="2"/>
  <c r="I47" i="2"/>
  <c r="K47" i="2"/>
  <c r="B48" i="2"/>
  <c r="C48" i="2"/>
  <c r="F48" i="2"/>
  <c r="I48" i="2"/>
  <c r="K48" i="2"/>
  <c r="B49" i="2"/>
  <c r="C49" i="2"/>
  <c r="F49" i="2"/>
  <c r="I49" i="2"/>
  <c r="K49" i="2"/>
  <c r="B50" i="2"/>
  <c r="C50" i="2"/>
  <c r="F50" i="2"/>
  <c r="I50" i="2"/>
  <c r="K50" i="2"/>
  <c r="B51" i="2"/>
  <c r="C51" i="2"/>
  <c r="F51" i="2"/>
  <c r="I51" i="2"/>
  <c r="K51" i="2"/>
  <c r="B52" i="2"/>
  <c r="C52" i="2"/>
  <c r="F52" i="2"/>
  <c r="I52" i="2"/>
  <c r="K52" i="2"/>
  <c r="B53" i="2"/>
  <c r="C53" i="2"/>
  <c r="F53" i="2"/>
  <c r="I53" i="2"/>
  <c r="K53" i="2"/>
  <c r="B54" i="2"/>
  <c r="C54" i="2"/>
  <c r="F54" i="2"/>
  <c r="I54" i="2"/>
  <c r="K54" i="2"/>
  <c r="B55" i="2"/>
  <c r="C55" i="2"/>
  <c r="F55" i="2"/>
  <c r="I55" i="2"/>
  <c r="K55" i="2"/>
  <c r="B56" i="2"/>
  <c r="C56" i="2"/>
  <c r="F56" i="2"/>
  <c r="I56" i="2"/>
  <c r="K56" i="2"/>
  <c r="B57" i="2"/>
  <c r="C57" i="2"/>
  <c r="F57" i="2"/>
  <c r="I57" i="2"/>
  <c r="K57" i="2"/>
  <c r="B58" i="2"/>
  <c r="C58" i="2"/>
  <c r="F58" i="2"/>
  <c r="I58" i="2"/>
  <c r="K58" i="2"/>
  <c r="B59" i="2"/>
  <c r="C59" i="2"/>
  <c r="F59" i="2"/>
  <c r="I59" i="2"/>
  <c r="K59" i="2"/>
  <c r="B60" i="2"/>
  <c r="C60" i="2"/>
  <c r="F60" i="2"/>
  <c r="I60" i="2"/>
  <c r="K60" i="2"/>
  <c r="B61" i="2"/>
  <c r="C61" i="2"/>
  <c r="F61" i="2"/>
  <c r="I61" i="2"/>
  <c r="K61" i="2"/>
  <c r="B62" i="2"/>
  <c r="C62" i="2"/>
  <c r="F62" i="2"/>
  <c r="I62" i="2"/>
  <c r="K62" i="2"/>
  <c r="B63" i="2"/>
  <c r="C63" i="2"/>
  <c r="F63" i="2"/>
  <c r="I63" i="2"/>
  <c r="K63" i="2"/>
  <c r="B64" i="2"/>
  <c r="C64" i="2"/>
  <c r="F64" i="2"/>
  <c r="I64" i="2"/>
  <c r="K64" i="2"/>
  <c r="B65" i="2"/>
  <c r="C65" i="2"/>
  <c r="F65" i="2"/>
  <c r="I65" i="2"/>
  <c r="K65" i="2"/>
  <c r="B66" i="2"/>
  <c r="C66" i="2"/>
  <c r="F66" i="2"/>
  <c r="I66" i="2"/>
  <c r="K66" i="2"/>
  <c r="B67" i="2"/>
  <c r="C67" i="2"/>
  <c r="F67" i="2"/>
  <c r="I67" i="2"/>
  <c r="K67" i="2"/>
  <c r="B68" i="2"/>
  <c r="C68" i="2"/>
  <c r="F68" i="2"/>
  <c r="I68" i="2"/>
  <c r="K68" i="2"/>
  <c r="B69" i="2"/>
  <c r="C69" i="2"/>
  <c r="F69" i="2"/>
  <c r="I69" i="2"/>
  <c r="K69" i="2"/>
  <c r="B70" i="2"/>
  <c r="C70" i="2"/>
  <c r="F70" i="2"/>
  <c r="I70" i="2"/>
  <c r="K70" i="2"/>
  <c r="B71" i="2"/>
  <c r="C71" i="2"/>
  <c r="F71" i="2"/>
  <c r="I71" i="2"/>
  <c r="K71" i="2"/>
  <c r="B72" i="2"/>
  <c r="C72" i="2"/>
  <c r="F72" i="2"/>
  <c r="I72" i="2"/>
  <c r="K72" i="2"/>
  <c r="B73" i="2"/>
  <c r="C73" i="2"/>
  <c r="F73" i="2"/>
  <c r="I73" i="2"/>
  <c r="K73" i="2"/>
  <c r="B74" i="2"/>
  <c r="C74" i="2"/>
  <c r="F74" i="2"/>
  <c r="I74" i="2"/>
  <c r="K74" i="2"/>
  <c r="B75" i="2"/>
  <c r="C75" i="2"/>
  <c r="F75" i="2"/>
  <c r="I75" i="2"/>
  <c r="K75" i="2"/>
  <c r="B76" i="2"/>
  <c r="C76" i="2"/>
  <c r="G76" i="2"/>
  <c r="K76" i="2"/>
  <c r="I76" i="2"/>
  <c r="J76" i="3"/>
  <c r="G76" i="3"/>
  <c r="E76" i="3"/>
  <c r="E75" i="3"/>
  <c r="I76" i="3"/>
  <c r="J75" i="3"/>
  <c r="G75" i="3"/>
  <c r="E74" i="3"/>
  <c r="I75" i="3"/>
  <c r="J74" i="3"/>
  <c r="G74" i="3"/>
  <c r="E73" i="3"/>
  <c r="I74" i="3"/>
  <c r="J73" i="3"/>
  <c r="G73" i="3"/>
  <c r="E72" i="3"/>
  <c r="I73" i="3"/>
  <c r="J72" i="3"/>
  <c r="G72" i="3"/>
  <c r="E71" i="3"/>
  <c r="I72" i="3"/>
  <c r="J71" i="3"/>
  <c r="G71" i="3"/>
  <c r="E70" i="3"/>
  <c r="I71" i="3"/>
  <c r="J70" i="3"/>
  <c r="G70" i="3"/>
  <c r="E69" i="3"/>
  <c r="I70" i="3"/>
  <c r="J69" i="3"/>
  <c r="G69" i="3"/>
  <c r="E68" i="3"/>
  <c r="I69" i="3"/>
  <c r="J68" i="3"/>
  <c r="G68" i="3"/>
  <c r="E67" i="3"/>
  <c r="I68" i="3"/>
  <c r="J67" i="3"/>
  <c r="G67" i="3"/>
  <c r="E66" i="3"/>
  <c r="I67" i="3"/>
  <c r="J66" i="3"/>
  <c r="G66" i="3"/>
  <c r="E65" i="3"/>
  <c r="I66" i="3"/>
  <c r="J65" i="3"/>
  <c r="G65" i="3"/>
  <c r="E64" i="3"/>
  <c r="I65" i="3"/>
  <c r="J64" i="3"/>
  <c r="G64" i="3"/>
  <c r="E63" i="3"/>
  <c r="I64" i="3"/>
  <c r="J63" i="3"/>
  <c r="G63" i="3"/>
  <c r="E62" i="3"/>
  <c r="I63" i="3"/>
  <c r="J62" i="3"/>
  <c r="G62" i="3"/>
  <c r="E61" i="3"/>
  <c r="I62" i="3"/>
  <c r="J61" i="3"/>
  <c r="G61" i="3"/>
  <c r="E60" i="3"/>
  <c r="I61" i="3"/>
  <c r="J60" i="3"/>
  <c r="G60" i="3"/>
  <c r="E59" i="3"/>
  <c r="I60" i="3"/>
  <c r="J59" i="3"/>
  <c r="G59" i="3"/>
  <c r="E58" i="3"/>
  <c r="I59" i="3"/>
  <c r="J58" i="3"/>
  <c r="G58" i="3"/>
  <c r="E57" i="3"/>
  <c r="I58" i="3"/>
  <c r="J57" i="3"/>
  <c r="G57" i="3"/>
  <c r="E56" i="3"/>
  <c r="I57" i="3"/>
  <c r="J56" i="3"/>
  <c r="G56" i="3"/>
  <c r="E55" i="3"/>
  <c r="I56" i="3"/>
  <c r="J55" i="3"/>
  <c r="G55" i="3"/>
  <c r="E54" i="3"/>
  <c r="I55" i="3"/>
  <c r="J54" i="3"/>
  <c r="G54" i="3"/>
  <c r="E53" i="3"/>
  <c r="I54" i="3"/>
  <c r="J53" i="3"/>
  <c r="G53" i="3"/>
  <c r="E52" i="3"/>
  <c r="I53" i="3"/>
  <c r="J52" i="3"/>
  <c r="G52" i="3"/>
  <c r="E51" i="3"/>
  <c r="I52" i="3"/>
  <c r="J51" i="3"/>
  <c r="G51" i="3"/>
  <c r="E50" i="3"/>
  <c r="I51" i="3"/>
  <c r="J50" i="3"/>
  <c r="G50" i="3"/>
  <c r="E49" i="3"/>
  <c r="I50" i="3"/>
  <c r="J49" i="3"/>
  <c r="G49" i="3"/>
  <c r="E48" i="3"/>
  <c r="I49" i="3"/>
  <c r="J48" i="3"/>
  <c r="G48" i="3"/>
  <c r="E47" i="3"/>
  <c r="I48" i="3"/>
  <c r="J47" i="3"/>
  <c r="G47" i="3"/>
  <c r="E46" i="3"/>
  <c r="I47" i="3"/>
  <c r="J46" i="3"/>
  <c r="G46" i="3"/>
  <c r="E45" i="3"/>
  <c r="I46" i="3"/>
  <c r="J45" i="3"/>
  <c r="G45" i="3"/>
  <c r="E44" i="3"/>
  <c r="I45" i="3"/>
  <c r="J44" i="3"/>
  <c r="G44" i="3"/>
  <c r="E43" i="3"/>
  <c r="I44" i="3"/>
  <c r="J43" i="3"/>
  <c r="G43" i="3"/>
  <c r="E42" i="3"/>
  <c r="I43" i="3"/>
  <c r="J42" i="3"/>
  <c r="G42" i="3"/>
  <c r="E41" i="3"/>
  <c r="I42" i="3"/>
  <c r="J41" i="3"/>
  <c r="G41" i="3"/>
  <c r="E40" i="3"/>
  <c r="I41" i="3"/>
  <c r="J40" i="3"/>
  <c r="G40" i="3"/>
  <c r="E39" i="3"/>
  <c r="I40" i="3"/>
  <c r="J39" i="3"/>
  <c r="G39" i="3"/>
  <c r="E38" i="3"/>
  <c r="I39" i="3"/>
  <c r="J38" i="3"/>
  <c r="G38" i="3"/>
  <c r="E37" i="3"/>
  <c r="I38" i="3"/>
  <c r="J37" i="3"/>
  <c r="G37" i="3"/>
  <c r="E36" i="3"/>
  <c r="I37" i="3"/>
  <c r="J36" i="3"/>
  <c r="G36" i="3"/>
  <c r="E35" i="3"/>
  <c r="I36" i="3"/>
  <c r="J35" i="3"/>
  <c r="G35" i="3"/>
  <c r="E34" i="3"/>
  <c r="I35" i="3"/>
  <c r="J34" i="3"/>
  <c r="G34" i="3"/>
  <c r="E33" i="3"/>
  <c r="I34" i="3"/>
  <c r="J33" i="3"/>
  <c r="G33" i="3"/>
  <c r="E32" i="3"/>
  <c r="I33" i="3"/>
  <c r="J32" i="3"/>
  <c r="G32" i="3"/>
  <c r="E31" i="3"/>
  <c r="I32" i="3"/>
  <c r="J31" i="3"/>
  <c r="G31" i="3"/>
  <c r="E30" i="3"/>
  <c r="I31" i="3"/>
  <c r="J30" i="3"/>
  <c r="G30" i="3"/>
  <c r="E29" i="3"/>
  <c r="I30" i="3"/>
  <c r="J29" i="3"/>
  <c r="G29" i="3"/>
  <c r="E28" i="3"/>
  <c r="I29" i="3"/>
  <c r="J28" i="3"/>
  <c r="G28" i="3"/>
  <c r="E27" i="3"/>
  <c r="I28" i="3"/>
  <c r="J27" i="3"/>
  <c r="G27" i="3"/>
  <c r="E26" i="3"/>
  <c r="I27" i="3"/>
  <c r="J26" i="3"/>
  <c r="G26" i="3"/>
  <c r="E25" i="3"/>
  <c r="I26" i="3"/>
  <c r="J25" i="3"/>
  <c r="G25" i="3"/>
  <c r="E24" i="3"/>
  <c r="I25" i="3"/>
  <c r="J24" i="3"/>
  <c r="G24" i="3"/>
  <c r="E23" i="3"/>
  <c r="I24" i="3"/>
  <c r="J23" i="3"/>
  <c r="G23" i="3"/>
  <c r="E22" i="3"/>
  <c r="I23" i="3"/>
  <c r="J22" i="3"/>
  <c r="G22" i="3"/>
  <c r="E21" i="3"/>
  <c r="I22" i="3"/>
  <c r="J21" i="3"/>
  <c r="G21" i="3"/>
  <c r="E20" i="3"/>
  <c r="I21" i="3"/>
  <c r="J20" i="3"/>
  <c r="G20" i="3"/>
  <c r="E19" i="3"/>
  <c r="I20" i="3"/>
  <c r="J19" i="3"/>
  <c r="G19" i="3"/>
  <c r="E18" i="3"/>
  <c r="I19" i="3"/>
  <c r="J18" i="3"/>
  <c r="G18" i="3"/>
  <c r="E17" i="3"/>
  <c r="I18" i="3"/>
  <c r="J17" i="3"/>
  <c r="G17" i="3"/>
  <c r="E16" i="3"/>
  <c r="I17" i="3"/>
  <c r="J16" i="3"/>
  <c r="G16" i="3"/>
  <c r="E15" i="3"/>
  <c r="I16" i="3"/>
  <c r="J15" i="3"/>
  <c r="G15" i="3"/>
  <c r="E14" i="3"/>
  <c r="I15" i="3"/>
  <c r="J14" i="3"/>
  <c r="G14" i="3"/>
  <c r="E13" i="3"/>
  <c r="I14" i="3"/>
  <c r="J13" i="3"/>
  <c r="G13" i="3"/>
  <c r="E12" i="3"/>
  <c r="I13" i="3"/>
  <c r="J12" i="3"/>
  <c r="G12" i="3"/>
  <c r="E11" i="3"/>
  <c r="I12" i="3"/>
  <c r="J11" i="3"/>
  <c r="G11" i="3"/>
  <c r="E10" i="3"/>
  <c r="I11" i="3"/>
  <c r="J10" i="3"/>
  <c r="G10" i="3"/>
  <c r="E9" i="3"/>
  <c r="I10" i="3"/>
  <c r="J9" i="3"/>
  <c r="G9" i="3"/>
  <c r="E8" i="3"/>
  <c r="I9" i="3"/>
  <c r="J8" i="3"/>
  <c r="G8" i="3"/>
  <c r="E7" i="3"/>
  <c r="I8" i="3"/>
  <c r="J7" i="3"/>
  <c r="G7" i="3"/>
  <c r="E6" i="3"/>
  <c r="I7" i="3"/>
  <c r="J6" i="3"/>
  <c r="G6" i="3"/>
  <c r="E5" i="3"/>
  <c r="I6" i="3"/>
  <c r="G5" i="3"/>
  <c r="B224" i="2"/>
  <c r="C222" i="2"/>
  <c r="B222" i="2"/>
  <c r="D221" i="2"/>
  <c r="D220" i="2"/>
  <c r="C220" i="2"/>
  <c r="B220" i="2"/>
  <c r="D219" i="2"/>
  <c r="D218" i="2"/>
  <c r="C218" i="2"/>
  <c r="B218" i="2"/>
  <c r="D217" i="2"/>
  <c r="D216" i="2"/>
  <c r="C216" i="2"/>
  <c r="B216" i="2"/>
  <c r="D215" i="2"/>
  <c r="D214" i="2"/>
  <c r="C214" i="2"/>
  <c r="B214" i="2"/>
  <c r="D213" i="2"/>
  <c r="D212" i="2"/>
  <c r="C212" i="2"/>
  <c r="B212" i="2"/>
  <c r="D211" i="2"/>
  <c r="D210" i="2"/>
  <c r="C210" i="2"/>
  <c r="B210" i="2"/>
  <c r="D209" i="2"/>
  <c r="D208" i="2"/>
  <c r="C208" i="2"/>
  <c r="B208" i="2"/>
  <c r="D207" i="2"/>
  <c r="D206" i="2"/>
  <c r="C206" i="2"/>
  <c r="B206" i="2"/>
  <c r="D205" i="2"/>
  <c r="D204" i="2"/>
  <c r="C204" i="2"/>
  <c r="B204" i="2"/>
  <c r="D203" i="2"/>
  <c r="D202" i="2"/>
  <c r="C202" i="2"/>
  <c r="B202" i="2"/>
  <c r="D201" i="2"/>
  <c r="D200" i="2"/>
  <c r="C200" i="2"/>
  <c r="B200" i="2"/>
  <c r="D199" i="2"/>
  <c r="D198" i="2"/>
  <c r="C198" i="2"/>
  <c r="B198" i="2"/>
  <c r="D197" i="2"/>
  <c r="D196" i="2"/>
  <c r="C196" i="2"/>
  <c r="B196" i="2"/>
  <c r="D195" i="2"/>
  <c r="D194" i="2"/>
  <c r="C194" i="2"/>
  <c r="B194" i="2"/>
  <c r="D193" i="2"/>
  <c r="D192" i="2"/>
  <c r="C192" i="2"/>
  <c r="B192" i="2"/>
  <c r="D191" i="2"/>
  <c r="D190" i="2"/>
  <c r="C190" i="2"/>
  <c r="B190" i="2"/>
  <c r="D189" i="2"/>
  <c r="D188" i="2"/>
  <c r="C188" i="2"/>
  <c r="B188" i="2"/>
  <c r="D187" i="2"/>
  <c r="D186" i="2"/>
  <c r="C186" i="2"/>
  <c r="B186" i="2"/>
  <c r="D185" i="2"/>
  <c r="D184" i="2"/>
  <c r="C184" i="2"/>
  <c r="B184" i="2"/>
  <c r="D183" i="2"/>
  <c r="D182" i="2"/>
  <c r="C182" i="2"/>
  <c r="B182" i="2"/>
  <c r="D181" i="2"/>
  <c r="D180" i="2"/>
  <c r="C180" i="2"/>
  <c r="B180" i="2"/>
  <c r="D179" i="2"/>
  <c r="D178" i="2"/>
  <c r="C178" i="2"/>
  <c r="B178" i="2"/>
  <c r="D177" i="2"/>
  <c r="D176" i="2"/>
  <c r="C176" i="2"/>
  <c r="B176" i="2"/>
  <c r="D175" i="2"/>
  <c r="D174" i="2"/>
  <c r="C174" i="2"/>
  <c r="B174" i="2"/>
  <c r="D173" i="2"/>
  <c r="D172" i="2"/>
  <c r="C172" i="2"/>
  <c r="B172" i="2"/>
  <c r="D171" i="2"/>
  <c r="D170" i="2"/>
  <c r="C170" i="2"/>
  <c r="B170" i="2"/>
  <c r="D169" i="2"/>
  <c r="D168" i="2"/>
  <c r="C168" i="2"/>
  <c r="B168" i="2"/>
  <c r="D167" i="2"/>
  <c r="D166" i="2"/>
  <c r="C166" i="2"/>
  <c r="B166" i="2"/>
  <c r="D165" i="2"/>
  <c r="D164" i="2"/>
  <c r="C164" i="2"/>
  <c r="B164" i="2"/>
  <c r="D163" i="2"/>
  <c r="D162" i="2"/>
  <c r="C162" i="2"/>
  <c r="B162" i="2"/>
  <c r="D161" i="2"/>
  <c r="D160" i="2"/>
  <c r="C160" i="2"/>
  <c r="B160" i="2"/>
  <c r="D159" i="2"/>
  <c r="D158" i="2"/>
  <c r="C158" i="2"/>
  <c r="B158" i="2"/>
  <c r="D157" i="2"/>
  <c r="D156" i="2"/>
  <c r="C156" i="2"/>
  <c r="B156" i="2"/>
  <c r="D155" i="2"/>
  <c r="D154" i="2"/>
  <c r="C154" i="2"/>
  <c r="B154" i="2"/>
  <c r="D153" i="2"/>
  <c r="D152" i="2"/>
  <c r="C152" i="2"/>
  <c r="B152" i="2"/>
  <c r="D151" i="2"/>
  <c r="D150" i="2"/>
  <c r="C150" i="2"/>
  <c r="B150" i="2"/>
  <c r="D149" i="2"/>
  <c r="D148" i="2"/>
  <c r="C148" i="2"/>
  <c r="B148" i="2"/>
  <c r="D147" i="2"/>
  <c r="D146" i="2"/>
  <c r="C146" i="2"/>
  <c r="B146" i="2"/>
  <c r="D145" i="2"/>
  <c r="D144" i="2"/>
  <c r="C144" i="2"/>
  <c r="B144" i="2"/>
  <c r="D143" i="2"/>
  <c r="D142" i="2"/>
  <c r="C142" i="2"/>
  <c r="B142" i="2"/>
  <c r="D141" i="2"/>
  <c r="D140" i="2"/>
  <c r="C140" i="2"/>
  <c r="B140" i="2"/>
  <c r="D139" i="2"/>
  <c r="D138" i="2"/>
  <c r="C138" i="2"/>
  <c r="B138" i="2"/>
  <c r="D137" i="2"/>
  <c r="D136" i="2"/>
  <c r="C136" i="2"/>
  <c r="B136" i="2"/>
  <c r="D135" i="2"/>
  <c r="D134" i="2"/>
  <c r="C134" i="2"/>
  <c r="B134" i="2"/>
  <c r="D133" i="2"/>
  <c r="D132" i="2"/>
  <c r="C132" i="2"/>
  <c r="B132" i="2"/>
  <c r="D131" i="2"/>
  <c r="D130" i="2"/>
  <c r="C130" i="2"/>
  <c r="B130" i="2"/>
  <c r="D129" i="2"/>
  <c r="D128" i="2"/>
  <c r="C128" i="2"/>
  <c r="B128" i="2"/>
  <c r="D127" i="2"/>
  <c r="D126" i="2"/>
  <c r="C126" i="2"/>
  <c r="B126" i="2"/>
  <c r="D125" i="2"/>
  <c r="D124" i="2"/>
  <c r="C124" i="2"/>
  <c r="B124" i="2"/>
  <c r="D123" i="2"/>
  <c r="D122" i="2"/>
  <c r="C122" i="2"/>
  <c r="B122" i="2"/>
  <c r="D121" i="2"/>
  <c r="D120" i="2"/>
  <c r="C120" i="2"/>
  <c r="B120" i="2"/>
  <c r="D119" i="2"/>
  <c r="D118" i="2"/>
  <c r="C118" i="2"/>
  <c r="B118" i="2"/>
  <c r="D117" i="2"/>
  <c r="D116" i="2"/>
  <c r="C116" i="2"/>
  <c r="B116" i="2"/>
  <c r="D115" i="2"/>
  <c r="D114" i="2"/>
  <c r="C114" i="2"/>
  <c r="B114" i="2"/>
  <c r="D113" i="2"/>
  <c r="D112" i="2"/>
  <c r="C112" i="2"/>
  <c r="C111" i="2"/>
  <c r="C110" i="2"/>
  <c r="B110" i="2"/>
  <c r="B111" i="2"/>
  <c r="D109" i="2"/>
  <c r="D108" i="2"/>
  <c r="C108" i="2"/>
  <c r="B108" i="2"/>
  <c r="D107" i="2"/>
  <c r="D106" i="2"/>
  <c r="C106" i="2"/>
  <c r="B106" i="2"/>
  <c r="D105" i="2"/>
  <c r="D104" i="2"/>
  <c r="C104" i="2"/>
  <c r="B104" i="2"/>
  <c r="D103" i="2"/>
  <c r="D102" i="2"/>
  <c r="C102" i="2"/>
  <c r="B102" i="2"/>
  <c r="D101" i="2"/>
  <c r="D100" i="2"/>
  <c r="C100" i="2"/>
  <c r="B100" i="2"/>
  <c r="D99" i="2"/>
  <c r="D98" i="2"/>
  <c r="C98" i="2"/>
  <c r="B98" i="2"/>
  <c r="D97" i="2"/>
  <c r="D96" i="2"/>
  <c r="C96" i="2"/>
  <c r="B96" i="2"/>
  <c r="D95" i="2"/>
  <c r="D94" i="2"/>
  <c r="C94" i="2"/>
  <c r="B94" i="2"/>
  <c r="D93" i="2"/>
  <c r="D92" i="2"/>
  <c r="C92" i="2"/>
  <c r="B92" i="2"/>
  <c r="D91" i="2"/>
  <c r="D90" i="2"/>
  <c r="C90" i="2"/>
  <c r="B90" i="2"/>
  <c r="D89" i="2"/>
  <c r="D88" i="2"/>
  <c r="C88" i="2"/>
  <c r="B88" i="2"/>
  <c r="D87" i="2"/>
  <c r="D86" i="2"/>
  <c r="C86" i="2"/>
  <c r="B86" i="2"/>
  <c r="D85" i="2"/>
  <c r="D84" i="2"/>
  <c r="C84" i="2"/>
  <c r="B84" i="2"/>
  <c r="D83" i="2"/>
  <c r="D82" i="2"/>
  <c r="C82" i="2"/>
  <c r="B82" i="2"/>
  <c r="D81" i="2"/>
  <c r="F76" i="2"/>
  <c r="D223" i="2"/>
  <c r="D222" i="2"/>
  <c r="B112" i="2"/>
  <c r="D111" i="2"/>
  <c r="D110" i="2"/>
</calcChain>
</file>

<file path=xl/sharedStrings.xml><?xml version="1.0" encoding="utf-8"?>
<sst xmlns="http://schemas.openxmlformats.org/spreadsheetml/2006/main" count="381" uniqueCount="335">
  <si>
    <t>Historical Changes in the Statutory Debt</t>
  </si>
  <si>
    <t>OMB Historical Tables 7.2 and 7.3, Debt Limit Updated with Mid-Session Review Data</t>
  </si>
  <si>
    <t>Year</t>
  </si>
  <si>
    <t>Debt subject to the federal limit at end of fiscal year (billions)</t>
  </si>
  <si>
    <t>Debt subject to the federal limit at end of fiscal year (millions)</t>
  </si>
  <si>
    <t>Debt Limit (millions)</t>
  </si>
  <si>
    <t>Statutory Debt Limit (Billions)</t>
  </si>
  <si>
    <t>2011 Projected</t>
  </si>
  <si>
    <t>Statutory Debt Limit as a Percentage of GDP</t>
  </si>
  <si>
    <t xml:space="preserve">GDP (Billions of Dollars) </t>
  </si>
  <si>
    <t>OMB Deflators (Chained Price Index)</t>
  </si>
  <si>
    <t>Real Statutory Debt Limit (2005 Dollars)</t>
  </si>
  <si>
    <t>Real Statutory Debt Limit (Billions of 2005 Dollars)</t>
  </si>
  <si>
    <t>Real GDP (Billions of 2005 Dollars)</t>
  </si>
  <si>
    <t>Statutory Debt Limit as a Percentage of GDP (Real is Equivalent to Nominal)</t>
  </si>
  <si>
    <t>Nominal Annual Increase to the Debt Limit</t>
  </si>
  <si>
    <t>Real Annual Increase to Debt Limit</t>
  </si>
  <si>
    <t>Debt subject to the federal limit at end of fiscal year (trillions)</t>
  </si>
  <si>
    <t>Statutory Debt Limit</t>
  </si>
  <si>
    <t>National Debt (Subject to the federal limit at end of fiscal year)</t>
  </si>
  <si>
    <t>National Debt (trillions)</t>
  </si>
  <si>
    <t>Debt Limit (trillions)</t>
  </si>
  <si>
    <t>http://www.washingtonpost.com/wp-srv/special/business/debt-ceiling/</t>
  </si>
  <si>
    <t>Components of Debt Subject to Limit (in billions of current dollars)</t>
  </si>
  <si>
    <t>Intragovernmental</t>
  </si>
  <si>
    <t>Held by the Public</t>
  </si>
  <si>
    <t>End of Fiscal Year</t>
  </si>
  <si>
    <t>http://www.treasurydirect.gov/govt/reports/pd/histdebt/histdebt.htm</t>
  </si>
  <si>
    <t>DEBT</t>
  </si>
  <si>
    <t>Gross Domestic Product</t>
  </si>
  <si>
    <t>Percent change from preceding period</t>
  </si>
  <si>
    <t>Annual</t>
  </si>
  <si>
    <t>Quarterly</t>
  </si>
  <si>
    <t xml:space="preserve">          (Seasonally adjusted annual rates)</t>
  </si>
  <si>
    <t>GDP percent change based on current dollars</t>
  </si>
  <si>
    <t>GDP percent change based on chained 2009 dollars</t>
  </si>
  <si>
    <t>1947q2</t>
  </si>
  <si>
    <t>1947q3</t>
  </si>
  <si>
    <t>1947q4</t>
  </si>
  <si>
    <t>1948q1</t>
  </si>
  <si>
    <t>1948q2</t>
  </si>
  <si>
    <t>1948q3</t>
  </si>
  <si>
    <t>1948q4</t>
  </si>
  <si>
    <t>1949q1</t>
  </si>
  <si>
    <t>1949q2</t>
  </si>
  <si>
    <t>1949q3</t>
  </si>
  <si>
    <t>1949q4</t>
  </si>
  <si>
    <t>1950q1</t>
  </si>
  <si>
    <t>1950q2</t>
  </si>
  <si>
    <t>1950q3</t>
  </si>
  <si>
    <t>1950q4</t>
  </si>
  <si>
    <t>1951q1</t>
  </si>
  <si>
    <t>1951q2</t>
  </si>
  <si>
    <t>1951q3</t>
  </si>
  <si>
    <t>1951q4</t>
  </si>
  <si>
    <t>1952q1</t>
  </si>
  <si>
    <t>1952q2</t>
  </si>
  <si>
    <t>1952q3</t>
  </si>
  <si>
    <t>1952q4</t>
  </si>
  <si>
    <t>1953q1</t>
  </si>
  <si>
    <t>1953q2</t>
  </si>
  <si>
    <t>1953q3</t>
  </si>
  <si>
    <t>1953q4</t>
  </si>
  <si>
    <t>1954q1</t>
  </si>
  <si>
    <t>1954q2</t>
  </si>
  <si>
    <t>1954q3</t>
  </si>
  <si>
    <t>1954q4</t>
  </si>
  <si>
    <t>1955q1</t>
  </si>
  <si>
    <t>1955q2</t>
  </si>
  <si>
    <t>1955q3</t>
  </si>
  <si>
    <t>1955q4</t>
  </si>
  <si>
    <t>1956q1</t>
  </si>
  <si>
    <t>1956q2</t>
  </si>
  <si>
    <t>1956q3</t>
  </si>
  <si>
    <t>1956q4</t>
  </si>
  <si>
    <t>1957q1</t>
  </si>
  <si>
    <t>1957q2</t>
  </si>
  <si>
    <t>1957q3</t>
  </si>
  <si>
    <t>1957q4</t>
  </si>
  <si>
    <t>1958q1</t>
  </si>
  <si>
    <t>1958q2</t>
  </si>
  <si>
    <t>1958q3</t>
  </si>
  <si>
    <t>1958q4</t>
  </si>
  <si>
    <t>1959q1</t>
  </si>
  <si>
    <t>1959q2</t>
  </si>
  <si>
    <t>1959q3</t>
  </si>
  <si>
    <t>1959q4</t>
  </si>
  <si>
    <t>1960q1</t>
  </si>
  <si>
    <t>1960q2</t>
  </si>
  <si>
    <t>1960q3</t>
  </si>
  <si>
    <t>1960q4</t>
  </si>
  <si>
    <t>1961q1</t>
  </si>
  <si>
    <t>1961q2</t>
  </si>
  <si>
    <t>1961q3</t>
  </si>
  <si>
    <t>1961q4</t>
  </si>
  <si>
    <t>1962q1</t>
  </si>
  <si>
    <t>1962q2</t>
  </si>
  <si>
    <t>1962q3</t>
  </si>
  <si>
    <t>1962q4</t>
  </si>
  <si>
    <t>1963q1</t>
  </si>
  <si>
    <t>1963q2</t>
  </si>
  <si>
    <t>1963q3</t>
  </si>
  <si>
    <t>1963q4</t>
  </si>
  <si>
    <t>1964q1</t>
  </si>
  <si>
    <t>1964q2</t>
  </si>
  <si>
    <t>1964q3</t>
  </si>
  <si>
    <t>1964q4</t>
  </si>
  <si>
    <t>1965q1</t>
  </si>
  <si>
    <t>1965q2</t>
  </si>
  <si>
    <t>1965q3</t>
  </si>
  <si>
    <t>1965q4</t>
  </si>
  <si>
    <t>1966q1</t>
  </si>
  <si>
    <t>1966q2</t>
  </si>
  <si>
    <t>1966q3</t>
  </si>
  <si>
    <t>1966q4</t>
  </si>
  <si>
    <t>1967q1</t>
  </si>
  <si>
    <t>1967q2</t>
  </si>
  <si>
    <t>1967q3</t>
  </si>
  <si>
    <t>1967q4</t>
  </si>
  <si>
    <t>1968q1</t>
  </si>
  <si>
    <t>1968q2</t>
  </si>
  <si>
    <t>1968q3</t>
  </si>
  <si>
    <t>1968q4</t>
  </si>
  <si>
    <t>1969q1</t>
  </si>
  <si>
    <t>1969q2</t>
  </si>
  <si>
    <t>1969q3</t>
  </si>
  <si>
    <t>1969q4</t>
  </si>
  <si>
    <t>1970q1</t>
  </si>
  <si>
    <t>1970q2</t>
  </si>
  <si>
    <t>1970q3</t>
  </si>
  <si>
    <t>1970q4</t>
  </si>
  <si>
    <t>1971q1</t>
  </si>
  <si>
    <t>1971q2</t>
  </si>
  <si>
    <t>1971q3</t>
  </si>
  <si>
    <t>1971q4</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</si>
  <si>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</si>
  <si>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</si>
  <si>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</si>
  <si>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</si>
  <si>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</si>
  <si>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</si>
  <si>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</si>
  <si>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</si>
  <si>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</si>
  <si>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</si>
  <si>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</si>
  <si>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</si>
  <si>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</si>
  <si>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</si>
  <si>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</si>
  <si>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</si>
  <si>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</si>
  <si>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</si>
  <si>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</si>
  <si>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</si>
  <si>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</si>
  <si>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</si>
  <si>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</si>
  <si>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</si>
  <si>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</si>
  <si>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</si>
  <si>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</si>
  <si>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</si>
  <si>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</si>
  <si>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</si>
  <si>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</si>
  <si>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</si>
  <si>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</si>
  <si>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</si>
  <si>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</si>
  <si>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</si>
  <si>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</si>
  <si>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</si>
  <si>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</si>
  <si>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</si>
  <si>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</si>
  <si>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</si>
  <si>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</si>
  <si>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</si>
  <si>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</si>
  <si>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</si>
  <si>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</si>
  <si>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</si>
  <si>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</si>
  <si>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</si>
  <si>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</si>
  <si>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</si>
  <si>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</si>
  <si>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</si>
  <si>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</si>
  <si>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</si>
  <si>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</si>
  <si>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</si>
  <si>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</si>
  <si>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</si>
  <si>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</si>
  <si>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</si>
  <si>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</si>
  <si>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</si>
  <si>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</si>
  <si>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</si>
  <si>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</si>
  <si>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</si>
  <si>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</si>
  <si>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</si>
  <si>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</si>
  <si>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</si>
  <si>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</si>
  <si>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</si>
  <si>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</si>
  <si>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</si>
  <si>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</si>
  <si>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</si>
  <si>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</si>
  <si>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</si>
  <si>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</si>
  <si>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</si>
  <si>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</si>
  <si>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</si>
  <si>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</si>
  <si>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</si>
  <si>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</si>
  <si>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</si>
  <si>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</si>
  <si>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</si>
  <si>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</si>
  <si>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</si>
  <si>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</si>
  <si>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</si>
  <si>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</si>
  <si>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</si>
  <si>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</si>
  <si>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</si>
  <si>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</si>
  <si>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</si>
  <si>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</si>
  <si>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</si>
  <si>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</si>
  <si>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</si>
  <si>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</si>
  <si>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</si>
  <si>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</si>
  <si>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</si>
  <si>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</si>
  <si>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</si>
  <si>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</si>
  <si>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</si>
  <si>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</si>
  <si>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</si>
  <si>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</si>
  <si>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</si>
  <si>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</si>
  <si>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</si>
  <si>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</si>
  <si>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</si>
  <si>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</si>
  <si>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</si>
  <si>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</si>
  <si>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</si>
  <si>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</si>
  <si>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</si>
  <si>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</si>
  <si>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</si>
  <si>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</si>
  <si>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</si>
  <si>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</si>
  <si>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</si>
  <si>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</si>
  <si>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</si>
  <si>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</si>
  <si>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</si>
  <si>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</si>
  <si>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</si>
  <si>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</si>
  <si>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</si>
  <si>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</si>
  <si>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</si>
  <si>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</si>
  <si>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</si>
  <si>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</si>
  <si>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</si>
  <si>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</si>
  <si>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</si>
  <si>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</si>
  <si>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</si>
  <si>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</si>
  <si>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</si>
  <si>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</si>
  <si>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</si>
  <si>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</si>
  <si>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</si>
  <si>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</si>
  <si>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</si>
  <si>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</si>
  <si>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</si>
  <si>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</si>
  <si>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</si>
  <si>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</si>
  <si>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</si>
  <si>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</si>
  <si>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</si>
  <si>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REAL 2009</t>
  </si>
  <si>
    <t>NOMINAL</t>
  </si>
  <si>
    <t>GDP % CHANGE</t>
  </si>
  <si>
    <r>
      <t xml:space="preserve">    e-mail:  </t>
    </r>
    <r>
      <rPr>
        <b/>
        <u/>
        <sz val="8"/>
        <color indexed="12"/>
        <rFont val="Arial"/>
        <family val="2"/>
      </rPr>
      <t>Robert.Sahr@oregonstate.edu</t>
    </r>
    <r>
      <rPr>
        <b/>
        <sz val="8"/>
        <color indexed="12"/>
        <rFont val="Arial"/>
        <family val="2"/>
      </rPr>
      <t xml:space="preserve">;  home page:  </t>
    </r>
    <r>
      <rPr>
        <b/>
        <u/>
        <sz val="8"/>
        <color indexed="12"/>
        <rFont val="Arial"/>
        <family val="2"/>
      </rPr>
      <t>http://oregonstate.edu/cla/polisci/node/87</t>
    </r>
  </si>
  <si>
    <t>Rev 05/08/2013</t>
  </si>
  <si>
    <t>(c) 2013 Robert C. Sahr, Political Science, Oregon State University, Corvallis, OR  97331-6206</t>
  </si>
  <si>
    <t>cv2009</t>
  </si>
  <si>
    <r>
      <t xml:space="preserve">The address of the inflation conversion factor web page is </t>
    </r>
    <r>
      <rPr>
        <b/>
        <u/>
        <sz val="9"/>
        <color indexed="10"/>
        <rFont val="Arial"/>
        <family val="2"/>
      </rPr>
      <t>http://oregonstate.edu/cla/polisci/sahr/sahr</t>
    </r>
    <r>
      <rPr>
        <b/>
        <sz val="9"/>
        <color indexed="10"/>
        <rFont val="Arial"/>
        <family val="2"/>
      </rPr>
      <t>.</t>
    </r>
  </si>
  <si>
    <t>Prior to the 2008 revision, a different data base was used for the period starting 1665 and ending 1913.  See the main inflation conversion factor page for details.</t>
  </si>
  <si>
    <t>CF denominated in years 1995 to estimated 2013 in Excel and pdf formats for 1774 to estimated 2023 are available at the online address stated below.</t>
  </si>
  <si>
    <r>
      <t>Inflation assumptions</t>
    </r>
    <r>
      <rPr>
        <b/>
        <sz val="8"/>
        <color indexed="10"/>
        <rFont val="Arial"/>
        <family val="2"/>
      </rPr>
      <t>:   Inflation conversion factors for 2013 and later years assume 1.85% in 2013, 2.05% in 2014, 2.15% in 2015 and 2016, 2.20% in 2017, and 2.25% in each year 2018 through 2023.  These are averages of OMB and CBO inflation estimates as of January (CBO) and April (OMB) 2013.</t>
    </r>
  </si>
  <si>
    <r>
      <t xml:space="preserve">Conversion factors for years before 1913 are re-based from data from the  </t>
    </r>
    <r>
      <rPr>
        <i/>
        <sz val="8"/>
        <color indexed="18"/>
        <rFont val="Arial"/>
        <family val="2"/>
      </rPr>
      <t>Historical Statistics of the United States Millennial Edition</t>
    </r>
    <r>
      <rPr>
        <sz val="8"/>
        <color indexed="18"/>
        <rFont val="Arial"/>
        <family val="2"/>
      </rPr>
      <t xml:space="preserve">  (Cambridge University Press, 2006).  Calculation starting 1913 uses the CPI-U as the base, from the US Bureau of Labor Statistics.  Monthly and annual CPI data are available at the BLS web site:  </t>
    </r>
    <r>
      <rPr>
        <u/>
        <sz val="8"/>
        <color indexed="18"/>
        <rFont val="Arial"/>
        <family val="2"/>
      </rPr>
      <t>http://stats.bls.gov/cpi/home.htm#data</t>
    </r>
    <r>
      <rPr>
        <sz val="8"/>
        <color indexed="18"/>
        <rFont val="Arial"/>
        <family val="2"/>
      </rPr>
      <t xml:space="preserve"> (CPI-U = all urban consumers).</t>
    </r>
  </si>
  <si>
    <t>CPI is CPI-U, the broader measure for all urban consumers, year-to-year average (not December to December).</t>
  </si>
  <si>
    <t>Revised May 8, 2013, using final 2012 CPI (CPI = 2.29594) and OMB and CBO inflation estimates for 2013-2023 as of early 2013.  For inflation assumptions for 2013 and later years, see the shaded box below.</t>
  </si>
  <si>
    <t>CF</t>
  </si>
  <si>
    <t>Data series since 1912 have changed periodically, so numbers are not all precisely comparable.  Therefore it is recommended that numbers be ROUNDED to four  (or, more cautious, three) significant digits. So, $12,821 in the example above becomes $12,820 or $12,800.  For years prior to 1913, rounding to three (or more cautious, two) significant digits is recommended, e.g. $12,821 becomes $12,800, or $13,000.</t>
  </si>
  <si>
    <t>To reverse the process, that is, to determine what an 2009-dollar amount would be in dollars of another year, simply  MULTIPLY the year 2009 amount by the conversion factor for that year.  For example, $1000 of 2008 would be about $65 in 1940 ($1000 x 0.065 = $65).</t>
  </si>
  <si>
    <t>To convert dollars of any year to dollars of the year 2009,  DIVIDE the dollar amount from that year by the conversion factor (CF) for that year.  For example, $1000 of 1922 = $12,821 of 2009 ($1000 / 0.078).</t>
  </si>
  <si>
    <t>Estimates for 2013-2023 are based on the average of OMB and CBO estimates as of early 2013.  They will be revised in early 2014.</t>
  </si>
  <si>
    <t>Consumer Price Index (CPI) Conversion Factors 1774 to estimated 2023 to Convert to Dollars of 2009</t>
  </si>
  <si>
    <t>REAL2009 Conversions</t>
  </si>
  <si>
    <t>REAL DEBT</t>
  </si>
  <si>
    <t>REAL DEBT % CHANGE</t>
  </si>
  <si>
    <t xml:space="preserve">Debt </t>
  </si>
  <si>
    <t xml:space="preserve">GDP </t>
  </si>
  <si>
    <t>-</t>
  </si>
  <si>
    <t>Increases to the Debt Limit?</t>
  </si>
  <si>
    <t>Yes</t>
  </si>
  <si>
    <t>No</t>
  </si>
  <si>
    <t>Statutory Limit ($tr)</t>
  </si>
  <si>
    <t>REAL ANNUAL GROWTH RATES</t>
  </si>
  <si>
    <t>YEAR</t>
  </si>
  <si>
    <t>Source: Bureau of Economic Analyis, US Treasury, and CRS.</t>
  </si>
  <si>
    <t>National Debt (at the end of the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</si>
</sst>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164" formatCode="#,##0.0"/>
    <numFmt numFmtId="165" formatCode="#,##0.0000"/>
    <numFmt numFmtId="166" formatCode="&quot;$&quot;#,##0.00"/>
    <numFmt numFmtId="167" formatCode="0.0"/>
    <numFmt numFmtId="168" formatCode="0.0%"/>
    <numFmt numFmtId="169" formatCode="m/d/yy;@"/>
    <numFmt numFmtId="170" formatCode="######"/>
    <numFmt numFmtId="171" formatCode="0.000"/>
  </numFmts>
  <fonts count="40"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u/>
      <sz val="11"/>
      <color theme="10"/>
      <name val="Calibri"/>
      <family val="2"/>
      <scheme val="minor"/>
    </font>
    <font>
      <i/>
      <sz val="11"/>
      <color theme="1"/>
      <name val="Calibri"/>
      <family val="2"/>
      <scheme val="minor"/>
    </font>
    <font>
      <sz val="9.9"/>
      <color rgb="FF333333"/>
      <name val="Verdana"/>
      <family val="2"/>
    </font>
    <font>
      <sz val="9"/>
      <color rgb="FF333333"/>
      <name val="Verdana"/>
      <family val="2"/>
    </font>
    <font>
      <b/>
      <sz val="10"/>
      <name val="Arial"/>
      <family val="2"/>
    </font>
    <font>
      <u/>
      <sz val="10"/>
      <color theme="10"/>
      <name val="Arial"/>
      <family val="2"/>
    </font>
    <font>
      <sz val="10"/>
      <color indexed="12"/>
      <name val="Arial"/>
      <family val="2"/>
    </font>
    <font>
      <b/>
      <sz val="8"/>
      <color indexed="12"/>
      <name val="Arial"/>
      <family val="2"/>
    </font>
    <font>
      <b/>
      <u/>
      <sz val="8"/>
      <color indexed="12"/>
      <name val="Arial"/>
      <family val="2"/>
    </font>
    <font>
      <sz val="8"/>
      <name val="Arial"/>
      <family val="2"/>
    </font>
    <font>
      <b/>
      <sz val="9"/>
      <color rgb="FFC00000"/>
      <name val="Arial"/>
      <family val="2"/>
    </font>
    <font>
      <b/>
      <u/>
      <sz val="9"/>
      <color indexed="10"/>
      <name val="Arial"/>
      <family val="2"/>
    </font>
    <font>
      <b/>
      <sz val="9"/>
      <color indexed="10"/>
      <name val="Arial"/>
      <family val="2"/>
    </font>
    <font>
      <sz val="8"/>
      <color indexed="18"/>
      <name val="Arial"/>
      <family val="2"/>
    </font>
    <font>
      <b/>
      <sz val="8"/>
      <color rgb="FFC00000"/>
      <name val="Arial"/>
      <family val="2"/>
    </font>
    <font>
      <b/>
      <u/>
      <sz val="8"/>
      <color rgb="FFC00000"/>
      <name val="Arial"/>
      <family val="2"/>
    </font>
    <font>
      <b/>
      <sz val="8"/>
      <color indexed="10"/>
      <name val="Arial"/>
      <family val="2"/>
    </font>
    <font>
      <sz val="10"/>
      <color indexed="18"/>
      <name val="Arial"/>
      <family val="2"/>
    </font>
    <font>
      <i/>
      <sz val="8"/>
      <color indexed="18"/>
      <name val="Arial"/>
      <family val="2"/>
    </font>
    <font>
      <u/>
      <sz val="8"/>
      <color indexed="18"/>
      <name val="Arial"/>
      <family val="2"/>
    </font>
    <font>
      <b/>
      <sz val="8"/>
      <color indexed="18"/>
      <name val="Arial"/>
      <family val="2"/>
    </font>
    <font>
      <b/>
      <sz val="10"/>
      <color rgb="FFC00000"/>
      <name val="Arial"/>
      <family val="2"/>
    </font>
    <font>
      <sz val="9"/>
      <color indexed="18"/>
      <name val="Arial"/>
      <family val="2"/>
    </font>
    <font>
      <b/>
      <sz val="10"/>
      <color indexed="18"/>
      <name val="Arial"/>
      <family val="2"/>
    </font>
    <font>
      <b/>
      <sz val="9"/>
      <color indexed="18"/>
      <name val="Arial"/>
      <family val="2"/>
    </font>
    <font>
      <sz val="9"/>
      <name val="Arial"/>
      <family val="2"/>
    </font>
    <font>
      <sz val="10"/>
      <color rgb="FFC00000"/>
      <name val="Arial"/>
      <family val="2"/>
    </font>
    <font>
      <sz val="10"/>
      <color indexed="10"/>
      <name val="Arial"/>
      <family val="2"/>
    </font>
    <font>
      <b/>
      <sz val="10"/>
      <color indexed="10"/>
      <name val="Arial"/>
      <family val="2"/>
    </font>
    <font>
      <sz val="11"/>
      <name val="Arial"/>
      <family val="2"/>
    </font>
    <font>
      <sz val="11"/>
      <color indexed="18"/>
      <name val="Arial"/>
      <family val="2"/>
    </font>
    <font>
      <sz val="11"/>
      <color rgb="FFC00000"/>
      <name val="Arial"/>
      <family val="2"/>
    </font>
    <font>
      <b/>
      <sz val="11"/>
      <color rgb="FFC00000"/>
      <name val="Arial"/>
      <family val="2"/>
    </font>
    <font>
      <sz val="11"/>
      <color theme="1"/>
      <name val="Arial"/>
      <family val="2"/>
    </font>
    <font>
      <sz val="12"/>
      <color theme="1"/>
      <name val="Arial"/>
      <family val="2"/>
    </font>
    <font>
      <sz val="12"/>
      <name val="Arial"/>
      <family val="2"/>
    </font>
  </fonts>
  <fills count="13">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5"/>
        <bgColor indexed="64"/>
      </patternFill>
    </fill>
    <fill>
      <patternFill patternType="solid">
        <fgColor theme="9"/>
        <bgColor indexed="64"/>
      </patternFill>
    </fill>
    <fill>
      <patternFill patternType="solid">
        <fgColor theme="9" tint="0.39997558519241921"/>
        <bgColor indexed="64"/>
      </patternFill>
    </fill>
    <fill>
      <patternFill patternType="solid">
        <fgColor rgb="FFFFFFFF"/>
        <bgColor indexed="64"/>
      </patternFill>
    </fill>
    <fill>
      <patternFill patternType="solid">
        <fgColor indexed="9"/>
        <bgColor indexed="9"/>
      </patternFill>
    </fill>
    <fill>
      <patternFill patternType="solid">
        <fgColor indexed="26"/>
        <bgColor indexed="64"/>
      </patternFill>
    </fill>
    <fill>
      <patternFill patternType="solid">
        <fgColor theme="6" tint="0.79998168889431442"/>
        <bgColor indexed="64"/>
      </patternFill>
    </fill>
    <fill>
      <patternFill patternType="solid">
        <fgColor rgb="FFFFFF99"/>
        <bgColor indexed="64"/>
      </patternFill>
    </fill>
    <fill>
      <patternFill patternType="solid">
        <fgColor theme="1" tint="0.49998474074526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8"/>
      </left>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medium">
        <color rgb="FFFF6600"/>
      </left>
      <right style="mediumDashed">
        <color rgb="FFCCCCCC"/>
      </right>
      <top style="medium">
        <color rgb="FFFF6600"/>
      </top>
      <bottom style="mediumDashed">
        <color rgb="FFCCCCCC"/>
      </bottom>
      <diagonal/>
    </border>
    <border>
      <left/>
      <right style="medium">
        <color rgb="FFFF6600"/>
      </right>
      <top/>
      <bottom style="mediumDashed">
        <color rgb="FFCCCCCC"/>
      </bottom>
      <diagonal/>
    </border>
    <border>
      <left/>
      <right style="medium">
        <color rgb="FFFF6600"/>
      </right>
      <top/>
      <bottom style="medium">
        <color rgb="FFFF6600"/>
      </bottom>
      <diagonal/>
    </border>
    <border>
      <left/>
      <right style="thin">
        <color indexed="10"/>
      </right>
      <top style="thin">
        <color indexed="10"/>
      </top>
      <bottom style="thin">
        <color indexed="10"/>
      </bottom>
      <diagonal/>
    </border>
    <border>
      <left/>
      <right/>
      <top style="thin">
        <color indexed="10"/>
      </top>
      <bottom style="thin">
        <color indexed="10"/>
      </bottom>
      <diagonal/>
    </border>
    <border>
      <left style="thin">
        <color indexed="10"/>
      </left>
      <right/>
      <top style="thin">
        <color indexed="10"/>
      </top>
      <bottom style="thin">
        <color indexed="10"/>
      </bottom>
      <diagonal/>
    </border>
    <border>
      <left style="hair">
        <color auto="1"/>
      </left>
      <right style="thin">
        <color indexed="18"/>
      </right>
      <top/>
      <bottom style="thin">
        <color indexed="18"/>
      </bottom>
      <diagonal/>
    </border>
    <border>
      <left/>
      <right style="hair">
        <color auto="1"/>
      </right>
      <top/>
      <bottom style="thin">
        <color indexed="18"/>
      </bottom>
      <diagonal/>
    </border>
    <border>
      <left style="hair">
        <color auto="1"/>
      </left>
      <right style="thin">
        <color auto="1"/>
      </right>
      <top/>
      <bottom style="thin">
        <color indexed="18"/>
      </bottom>
      <diagonal/>
    </border>
    <border>
      <left style="thin">
        <color indexed="18"/>
      </left>
      <right style="hair">
        <color auto="1"/>
      </right>
      <top/>
      <bottom style="thin">
        <color indexed="18"/>
      </bottom>
      <diagonal/>
    </border>
    <border>
      <left style="hair">
        <color auto="1"/>
      </left>
      <right style="thin">
        <color indexed="18"/>
      </right>
      <top/>
      <bottom/>
      <diagonal/>
    </border>
    <border>
      <left/>
      <right style="hair">
        <color auto="1"/>
      </right>
      <top/>
      <bottom/>
      <diagonal/>
    </border>
    <border>
      <left style="hair">
        <color auto="1"/>
      </left>
      <right style="thin">
        <color auto="1"/>
      </right>
      <top/>
      <bottom/>
      <diagonal/>
    </border>
    <border>
      <left style="thin">
        <color indexed="18"/>
      </left>
      <right style="hair">
        <color auto="1"/>
      </right>
      <top/>
      <bottom/>
      <diagonal/>
    </border>
    <border>
      <left style="hair">
        <color auto="1"/>
      </left>
      <right style="thin">
        <color indexed="18"/>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indexed="18"/>
      </left>
      <right style="hair">
        <color auto="1"/>
      </right>
      <top/>
      <bottom style="hair">
        <color auto="1"/>
      </bottom>
      <diagonal/>
    </border>
    <border>
      <left style="hair">
        <color auto="1"/>
      </left>
      <right style="thin">
        <color indexed="18"/>
      </right>
      <top style="thin">
        <color indexed="18"/>
      </top>
      <bottom style="thin">
        <color auto="1"/>
      </bottom>
      <diagonal/>
    </border>
    <border>
      <left/>
      <right style="hair">
        <color auto="1"/>
      </right>
      <top style="thin">
        <color indexed="18"/>
      </top>
      <bottom style="thin">
        <color auto="1"/>
      </bottom>
      <diagonal/>
    </border>
    <border>
      <left style="hair">
        <color auto="1"/>
      </left>
      <right style="thin">
        <color auto="1"/>
      </right>
      <top style="thin">
        <color indexed="18"/>
      </top>
      <bottom style="thin">
        <color auto="1"/>
      </bottom>
      <diagonal/>
    </border>
    <border>
      <left style="thin">
        <color indexed="18"/>
      </left>
      <right style="hair">
        <color auto="1"/>
      </right>
      <top style="thin">
        <color indexed="18"/>
      </top>
      <bottom style="thin">
        <color auto="1"/>
      </bottom>
      <diagonal/>
    </border>
  </borders>
  <cellStyleXfs count="5">
    <xf numFmtId="0" fontId="0" fillId="0" borderId="0"/>
    <xf numFmtId="9" fontId="3" fillId="0" borderId="0" applyFont="0" applyFill="0" applyBorder="0" applyAlignment="0" applyProtection="0"/>
    <xf numFmtId="0" fontId="4" fillId="0" borderId="0" applyNumberFormat="0" applyFill="0" applyBorder="0" applyAlignment="0" applyProtection="0"/>
    <xf numFmtId="0" fontId="1" fillId="0" borderId="0"/>
    <xf numFmtId="0" fontId="9" fillId="0" borderId="0" applyNumberFormat="0" applyFill="0" applyBorder="0" applyAlignment="0" applyProtection="0">
      <alignment vertical="top"/>
      <protection locked="0"/>
    </xf>
  </cellStyleXfs>
  <cellXfs count="158">
    <xf numFmtId="0" fontId="0" fillId="0" borderId="0" xfId="0"/>
    <xf numFmtId="0" fontId="0" fillId="2" borderId="0" xfId="0" applyFill="1"/>
    <xf numFmtId="0" fontId="0" fillId="0" borderId="1" xfId="0" applyBorder="1"/>
    <xf numFmtId="3" fontId="1" fillId="0" borderId="0" xfId="0" applyNumberFormat="1" applyFont="1" applyBorder="1" applyAlignment="1" applyProtection="1">
      <alignment horizontal="right" wrapText="1"/>
    </xf>
    <xf numFmtId="3" fontId="1" fillId="2" borderId="2" xfId="0" applyNumberFormat="1" applyFont="1" applyFill="1" applyBorder="1" applyAlignment="1" applyProtection="1">
      <alignment horizontal="right" wrapText="1"/>
    </xf>
    <xf numFmtId="0" fontId="0" fillId="0" borderId="0" xfId="0" applyNumberFormat="1"/>
    <xf numFmtId="0" fontId="1" fillId="2" borderId="2" xfId="0" applyNumberFormat="1" applyFont="1" applyFill="1" applyBorder="1" applyAlignment="1" applyProtection="1">
      <alignment horizontal="right" wrapText="1"/>
    </xf>
    <xf numFmtId="0" fontId="0" fillId="2" borderId="0" xfId="0" applyNumberFormat="1" applyFill="1"/>
    <xf numFmtId="8" fontId="0" fillId="0" borderId="0" xfId="0" applyNumberFormat="1"/>
    <xf numFmtId="164" fontId="1" fillId="0" borderId="2" xfId="0" applyNumberFormat="1" applyFont="1" applyBorder="1" applyAlignment="1" applyProtection="1">
      <alignment horizontal="right" wrapText="1"/>
    </xf>
    <xf numFmtId="0" fontId="0" fillId="3" borderId="0" xfId="0" applyFill="1"/>
    <xf numFmtId="0" fontId="0" fillId="3" borderId="1" xfId="0" applyFill="1" applyBorder="1"/>
    <xf numFmtId="0" fontId="0" fillId="3" borderId="0" xfId="0" applyNumberFormat="1" applyFill="1"/>
    <xf numFmtId="3" fontId="1" fillId="3" borderId="2" xfId="0" applyNumberFormat="1" applyFont="1" applyFill="1" applyBorder="1" applyAlignment="1" applyProtection="1">
      <alignment horizontal="right" wrapText="1"/>
    </xf>
    <xf numFmtId="164" fontId="1" fillId="3" borderId="2" xfId="0" applyNumberFormat="1" applyFont="1" applyFill="1" applyBorder="1" applyAlignment="1" applyProtection="1">
      <alignment horizontal="right" wrapText="1"/>
    </xf>
    <xf numFmtId="0" fontId="1" fillId="3" borderId="2" xfId="0" applyNumberFormat="1" applyFont="1" applyFill="1" applyBorder="1" applyAlignment="1" applyProtection="1">
      <alignment horizontal="right" wrapText="1"/>
    </xf>
    <xf numFmtId="0" fontId="0" fillId="0" borderId="3" xfId="0" applyBorder="1"/>
    <xf numFmtId="0" fontId="2" fillId="0" borderId="1" xfId="0" applyFont="1" applyBorder="1" applyAlignment="1">
      <alignment horizontal="center"/>
    </xf>
    <xf numFmtId="0" fontId="2" fillId="0" borderId="1" xfId="0" applyFont="1" applyBorder="1" applyAlignment="1">
      <alignment horizontal="center" wrapText="1"/>
    </xf>
    <xf numFmtId="0" fontId="2" fillId="2" borderId="1" xfId="0" applyFont="1" applyFill="1" applyBorder="1" applyAlignment="1">
      <alignment horizontal="center" wrapText="1"/>
    </xf>
    <xf numFmtId="0" fontId="0" fillId="0" borderId="0" xfId="0" applyAlignment="1">
      <alignment horizontal="center"/>
    </xf>
    <xf numFmtId="0" fontId="0" fillId="3" borderId="0" xfId="0" applyFill="1" applyAlignment="1">
      <alignment horizontal="center"/>
    </xf>
    <xf numFmtId="0" fontId="2" fillId="2" borderId="5" xfId="0" applyFont="1" applyFill="1" applyBorder="1" applyAlignment="1">
      <alignment horizontal="center" wrapText="1"/>
    </xf>
    <xf numFmtId="164" fontId="1" fillId="2" borderId="6" xfId="0" applyNumberFormat="1" applyFont="1" applyFill="1" applyBorder="1" applyAlignment="1" applyProtection="1">
      <alignment horizontal="right" wrapText="1"/>
    </xf>
    <xf numFmtId="164" fontId="1" fillId="2" borderId="5" xfId="0" applyNumberFormat="1" applyFont="1" applyFill="1" applyBorder="1" applyAlignment="1" applyProtection="1">
      <alignment horizontal="right" wrapText="1"/>
    </xf>
    <xf numFmtId="164" fontId="1" fillId="3" borderId="5" xfId="0" applyNumberFormat="1" applyFont="1" applyFill="1" applyBorder="1" applyAlignment="1" applyProtection="1">
      <alignment horizontal="right" wrapText="1"/>
    </xf>
    <xf numFmtId="8" fontId="1" fillId="2" borderId="5" xfId="0" applyNumberFormat="1" applyFont="1" applyFill="1" applyBorder="1"/>
    <xf numFmtId="8" fontId="1" fillId="3" borderId="5" xfId="0" applyNumberFormat="1" applyFont="1" applyFill="1" applyBorder="1"/>
    <xf numFmtId="0" fontId="2" fillId="0" borderId="7" xfId="0" applyFont="1" applyBorder="1" applyAlignment="1">
      <alignment horizontal="center" wrapText="1"/>
    </xf>
    <xf numFmtId="0" fontId="0" fillId="0" borderId="4" xfId="0" applyFill="1" applyBorder="1"/>
    <xf numFmtId="165" fontId="1" fillId="0" borderId="4" xfId="0" applyNumberFormat="1" applyFont="1" applyFill="1" applyBorder="1" applyAlignment="1" applyProtection="1">
      <alignment horizontal="right" wrapText="1"/>
    </xf>
    <xf numFmtId="0" fontId="2" fillId="0" borderId="1" xfId="0" applyFont="1" applyFill="1" applyBorder="1" applyAlignment="1">
      <alignment horizontal="center" wrapText="1"/>
    </xf>
    <xf numFmtId="0" fontId="0" fillId="0" borderId="0" xfId="0" applyAlignment="1">
      <alignment horizontal="center" wrapText="1"/>
    </xf>
    <xf numFmtId="165" fontId="0" fillId="2" borderId="0" xfId="0" applyNumberFormat="1" applyFill="1"/>
    <xf numFmtId="166" fontId="0" fillId="0" borderId="0" xfId="0" applyNumberFormat="1"/>
    <xf numFmtId="166" fontId="0" fillId="0" borderId="0" xfId="0" applyNumberFormat="1" applyAlignment="1">
      <alignment horizontal="center" wrapText="1"/>
    </xf>
    <xf numFmtId="164" fontId="0" fillId="2" borderId="0" xfId="0" applyNumberFormat="1" applyFill="1"/>
    <xf numFmtId="165" fontId="1" fillId="2" borderId="2" xfId="0" applyNumberFormat="1" applyFont="1" applyFill="1" applyBorder="1" applyAlignment="1" applyProtection="1">
      <alignment horizontal="right" wrapText="1"/>
    </xf>
    <xf numFmtId="164" fontId="1" fillId="2" borderId="2" xfId="0" applyNumberFormat="1" applyFont="1" applyFill="1" applyBorder="1" applyAlignment="1" applyProtection="1">
      <alignment horizontal="right" wrapText="1"/>
    </xf>
    <xf numFmtId="166" fontId="0" fillId="2" borderId="0" xfId="0" applyNumberFormat="1" applyFill="1" applyAlignment="1">
      <alignment horizontal="center" wrapText="1"/>
    </xf>
    <xf numFmtId="167" fontId="0" fillId="0" borderId="0" xfId="0" applyNumberFormat="1"/>
    <xf numFmtId="0" fontId="0" fillId="0" borderId="0" xfId="0" applyBorder="1"/>
    <xf numFmtId="0" fontId="2" fillId="3" borderId="1" xfId="0" applyFont="1" applyFill="1" applyBorder="1" applyAlignment="1">
      <alignment horizontal="center"/>
    </xf>
    <xf numFmtId="0" fontId="0" fillId="4" borderId="0" xfId="0" applyFill="1" applyAlignment="1">
      <alignment wrapText="1"/>
    </xf>
    <xf numFmtId="0" fontId="0" fillId="5" borderId="0" xfId="0" applyFill="1"/>
    <xf numFmtId="0" fontId="0" fillId="0" borderId="0" xfId="0" applyFill="1" applyAlignment="1">
      <alignment horizontal="center"/>
    </xf>
    <xf numFmtId="0" fontId="0" fillId="6" borderId="0" xfId="0" applyFill="1"/>
    <xf numFmtId="0" fontId="0" fillId="0" borderId="0" xfId="0" applyAlignment="1">
      <alignment wrapText="1"/>
    </xf>
    <xf numFmtId="0" fontId="4" fillId="0" borderId="0" xfId="2"/>
    <xf numFmtId="0" fontId="0" fillId="0" borderId="0" xfId="0" applyAlignment="1"/>
    <xf numFmtId="0" fontId="5" fillId="0" borderId="0" xfId="0" applyFont="1" applyAlignment="1"/>
    <xf numFmtId="0" fontId="0" fillId="0" borderId="1" xfId="0" applyBorder="1" applyAlignment="1">
      <alignment wrapText="1"/>
    </xf>
    <xf numFmtId="0" fontId="0" fillId="0" borderId="1" xfId="0" applyBorder="1" applyAlignment="1">
      <alignment horizontal="center"/>
    </xf>
    <xf numFmtId="0" fontId="0" fillId="0" borderId="1" xfId="0" applyFill="1" applyBorder="1" applyAlignment="1">
      <alignment horizontal="center"/>
    </xf>
    <xf numFmtId="168" fontId="0" fillId="0" borderId="0" xfId="1" applyNumberFormat="1" applyFont="1"/>
    <xf numFmtId="168" fontId="0" fillId="0" borderId="0" xfId="0" applyNumberFormat="1"/>
    <xf numFmtId="4" fontId="6" fillId="7" borderId="8" xfId="0" applyNumberFormat="1" applyFont="1" applyFill="1" applyBorder="1" applyAlignment="1">
      <alignment horizontal="right" vertical="top" wrapText="1"/>
    </xf>
    <xf numFmtId="4" fontId="6" fillId="7" borderId="9" xfId="0" applyNumberFormat="1" applyFont="1" applyFill="1" applyBorder="1" applyAlignment="1">
      <alignment horizontal="right" vertical="top" wrapText="1"/>
    </xf>
    <xf numFmtId="4" fontId="0" fillId="0" borderId="0" xfId="0" applyNumberFormat="1"/>
    <xf numFmtId="4" fontId="7" fillId="0" borderId="0" xfId="0" applyNumberFormat="1" applyFont="1"/>
    <xf numFmtId="0" fontId="8" fillId="0" borderId="0" xfId="3" applyFont="1" applyAlignment="1">
      <alignment horizontal="centerContinuous"/>
    </xf>
    <xf numFmtId="167" fontId="1" fillId="0" borderId="0" xfId="3" applyNumberFormat="1" applyAlignment="1">
      <alignment horizontal="centerContinuous"/>
    </xf>
    <xf numFmtId="0" fontId="1" fillId="0" borderId="0" xfId="3" applyAlignment="1">
      <alignment horizontal="centerContinuous"/>
    </xf>
    <xf numFmtId="0" fontId="1" fillId="0" borderId="0" xfId="3"/>
    <xf numFmtId="0" fontId="1" fillId="0" borderId="0" xfId="3" applyFont="1" applyAlignment="1">
      <alignment horizontal="centerContinuous"/>
    </xf>
    <xf numFmtId="0" fontId="8" fillId="0" borderId="0" xfId="3" applyFont="1" applyAlignment="1">
      <alignment horizontal="left"/>
    </xf>
    <xf numFmtId="0" fontId="8" fillId="0" borderId="0" xfId="3" applyFont="1" applyBorder="1" applyAlignment="1">
      <alignment horizontal="centerContinuous"/>
    </xf>
    <xf numFmtId="167" fontId="1" fillId="0" borderId="0" xfId="3" applyNumberFormat="1" applyAlignment="1">
      <alignment horizontal="centerContinuous" wrapText="1"/>
    </xf>
    <xf numFmtId="167" fontId="1" fillId="0" borderId="0" xfId="3" quotePrefix="1" applyNumberFormat="1" applyAlignment="1">
      <alignment horizontal="center" wrapText="1"/>
    </xf>
    <xf numFmtId="0" fontId="1" fillId="0" borderId="0" xfId="3" applyAlignment="1">
      <alignment horizontal="right"/>
    </xf>
    <xf numFmtId="4" fontId="1" fillId="0" borderId="0" xfId="3" applyNumberFormat="1"/>
    <xf numFmtId="170" fontId="1" fillId="0" borderId="0" xfId="3" applyNumberFormat="1"/>
    <xf numFmtId="164" fontId="1" fillId="0" borderId="0" xfId="3" applyNumberFormat="1"/>
    <xf numFmtId="0" fontId="9" fillId="0" borderId="0" xfId="4" applyAlignment="1" applyProtection="1"/>
    <xf numFmtId="0" fontId="1" fillId="0" borderId="0" xfId="3" applyAlignment="1">
      <alignment horizontal="centerContinuous" vertical="center"/>
    </xf>
    <xf numFmtId="0" fontId="10" fillId="0" borderId="0" xfId="3" applyFont="1" applyAlignment="1">
      <alignment horizontal="centerContinuous" vertical="center"/>
    </xf>
    <xf numFmtId="0" fontId="11" fillId="0" borderId="0" xfId="3" applyFont="1" applyAlignment="1">
      <alignment horizontal="centerContinuous" vertical="center"/>
    </xf>
    <xf numFmtId="0" fontId="10" fillId="0" borderId="0" xfId="3" applyFont="1"/>
    <xf numFmtId="0" fontId="11" fillId="0" borderId="0" xfId="3" applyFont="1"/>
    <xf numFmtId="0" fontId="13" fillId="0" borderId="0" xfId="3" applyFont="1"/>
    <xf numFmtId="0" fontId="17" fillId="0" borderId="0" xfId="3" applyFont="1"/>
    <xf numFmtId="0" fontId="18" fillId="0" borderId="0" xfId="3" applyFont="1"/>
    <xf numFmtId="0" fontId="13" fillId="0" borderId="0" xfId="3" applyFont="1" applyFill="1" applyBorder="1" applyAlignment="1"/>
    <xf numFmtId="171" fontId="13" fillId="0" borderId="0" xfId="3" applyNumberFormat="1" applyFont="1" applyAlignment="1"/>
    <xf numFmtId="0" fontId="13" fillId="0" borderId="0" xfId="3" applyFont="1" applyAlignment="1"/>
    <xf numFmtId="0" fontId="1" fillId="0" borderId="0" xfId="3" applyBorder="1"/>
    <xf numFmtId="171" fontId="17" fillId="0" borderId="14" xfId="3" applyNumberFormat="1" applyFont="1" applyBorder="1" applyAlignment="1">
      <alignment horizontal="center"/>
    </xf>
    <xf numFmtId="0" fontId="24" fillId="0" borderId="15" xfId="3" applyFont="1" applyBorder="1" applyAlignment="1">
      <alignment horizontal="center"/>
    </xf>
    <xf numFmtId="171" fontId="17" fillId="0" borderId="16" xfId="3" applyNumberFormat="1" applyFont="1" applyBorder="1" applyAlignment="1">
      <alignment horizontal="center"/>
    </xf>
    <xf numFmtId="0" fontId="24" fillId="0" borderId="17" xfId="3" applyFont="1" applyBorder="1" applyAlignment="1">
      <alignment horizontal="center"/>
    </xf>
    <xf numFmtId="171" fontId="17" fillId="0" borderId="18" xfId="3" applyNumberFormat="1" applyFont="1" applyBorder="1" applyAlignment="1">
      <alignment horizontal="center"/>
    </xf>
    <xf numFmtId="0" fontId="24" fillId="0" borderId="19" xfId="3" applyFont="1" applyBorder="1" applyAlignment="1">
      <alignment horizontal="center"/>
    </xf>
    <xf numFmtId="171" fontId="17" fillId="0" borderId="20" xfId="3" applyNumberFormat="1" applyFont="1" applyBorder="1" applyAlignment="1">
      <alignment horizontal="center"/>
    </xf>
    <xf numFmtId="0" fontId="24" fillId="0" borderId="21" xfId="3" applyFont="1" applyBorder="1" applyAlignment="1">
      <alignment horizontal="center"/>
    </xf>
    <xf numFmtId="171" fontId="24" fillId="0" borderId="20" xfId="3" applyNumberFormat="1" applyFont="1" applyBorder="1" applyAlignment="1">
      <alignment horizontal="center"/>
    </xf>
    <xf numFmtId="171" fontId="17" fillId="0" borderId="22" xfId="3" applyNumberFormat="1" applyFont="1" applyBorder="1" applyAlignment="1">
      <alignment horizontal="center"/>
    </xf>
    <xf numFmtId="0" fontId="24" fillId="0" borderId="23" xfId="3" applyFont="1" applyBorder="1" applyAlignment="1">
      <alignment horizontal="center"/>
    </xf>
    <xf numFmtId="171" fontId="17" fillId="0" borderId="24" xfId="3" applyNumberFormat="1" applyFont="1" applyBorder="1" applyAlignment="1">
      <alignment horizontal="center"/>
    </xf>
    <xf numFmtId="0" fontId="24" fillId="0" borderId="25" xfId="3" applyFont="1" applyBorder="1" applyAlignment="1">
      <alignment horizontal="center"/>
    </xf>
    <xf numFmtId="0" fontId="25" fillId="0" borderId="26" xfId="3" applyFont="1" applyFill="1" applyBorder="1" applyAlignment="1">
      <alignment horizontal="center"/>
    </xf>
    <xf numFmtId="0" fontId="25" fillId="0" borderId="27" xfId="3" applyFont="1" applyFill="1" applyBorder="1" applyAlignment="1">
      <alignment horizontal="center"/>
    </xf>
    <xf numFmtId="0" fontId="25" fillId="0" borderId="28" xfId="3" applyFont="1" applyFill="1" applyBorder="1" applyAlignment="1">
      <alignment horizontal="center"/>
    </xf>
    <xf numFmtId="0" fontId="25" fillId="0" borderId="29" xfId="3" applyFont="1" applyFill="1" applyBorder="1" applyAlignment="1">
      <alignment horizontal="center"/>
    </xf>
    <xf numFmtId="0" fontId="26" fillId="0" borderId="0" xfId="3" applyFont="1" applyAlignment="1">
      <alignment vertical="center"/>
    </xf>
    <xf numFmtId="0" fontId="1" fillId="0" borderId="0" xfId="3" applyFont="1"/>
    <xf numFmtId="0" fontId="1" fillId="0" borderId="0" xfId="3" applyFont="1" applyAlignment="1">
      <alignment horizontal="left" vertical="center" indent="1"/>
    </xf>
    <xf numFmtId="0" fontId="1" fillId="0" borderId="0" xfId="3" applyFont="1" applyBorder="1" applyAlignment="1">
      <alignment horizontal="left" vertical="center" indent="1"/>
    </xf>
    <xf numFmtId="0" fontId="29" fillId="0" borderId="0" xfId="3" applyFont="1"/>
    <xf numFmtId="0" fontId="31" fillId="0" borderId="0" xfId="3" applyFont="1" applyBorder="1"/>
    <xf numFmtId="0" fontId="31" fillId="0" borderId="0" xfId="3" applyFont="1"/>
    <xf numFmtId="0" fontId="32" fillId="0" borderId="0" xfId="3" applyFont="1" applyBorder="1" applyAlignment="1">
      <alignment horizontal="left"/>
    </xf>
    <xf numFmtId="0" fontId="33" fillId="0" borderId="0" xfId="3" applyFont="1"/>
    <xf numFmtId="0" fontId="34" fillId="0" borderId="0" xfId="3" applyFont="1" applyAlignment="1">
      <alignment horizontal="centerContinuous" vertical="center"/>
    </xf>
    <xf numFmtId="0" fontId="21" fillId="0" borderId="0" xfId="3" applyFont="1" applyAlignment="1">
      <alignment horizontal="centerContinuous" vertical="center"/>
    </xf>
    <xf numFmtId="0" fontId="26" fillId="0" borderId="0" xfId="3" applyFont="1" applyAlignment="1">
      <alignment horizontal="centerContinuous" vertical="center"/>
    </xf>
    <xf numFmtId="0" fontId="28" fillId="0" borderId="0" xfId="3" applyFont="1" applyBorder="1" applyAlignment="1">
      <alignment horizontal="centerContinuous" vertical="center"/>
    </xf>
    <xf numFmtId="2" fontId="0" fillId="0" borderId="0" xfId="0" applyNumberFormat="1"/>
    <xf numFmtId="168" fontId="1" fillId="0" borderId="0" xfId="1" applyNumberFormat="1" applyFont="1"/>
    <xf numFmtId="0" fontId="0" fillId="10" borderId="0" xfId="0" applyFill="1"/>
    <xf numFmtId="4" fontId="7" fillId="10" borderId="0" xfId="0" applyNumberFormat="1" applyFont="1" applyFill="1"/>
    <xf numFmtId="171" fontId="17" fillId="10" borderId="24" xfId="3" applyNumberFormat="1" applyFont="1" applyFill="1" applyBorder="1" applyAlignment="1">
      <alignment horizontal="center"/>
    </xf>
    <xf numFmtId="2" fontId="0" fillId="10" borderId="0" xfId="0" applyNumberFormat="1" applyFill="1"/>
    <xf numFmtId="168" fontId="1" fillId="10" borderId="0" xfId="1" applyNumberFormat="1" applyFont="1" applyFill="1"/>
    <xf numFmtId="164" fontId="1" fillId="10" borderId="0" xfId="3" applyNumberFormat="1" applyFill="1"/>
    <xf numFmtId="171" fontId="17" fillId="10" borderId="20" xfId="3" applyNumberFormat="1" applyFont="1" applyFill="1" applyBorder="1" applyAlignment="1">
      <alignment horizontal="center"/>
    </xf>
    <xf numFmtId="4" fontId="6" fillId="10" borderId="10" xfId="0" applyNumberFormat="1" applyFont="1" applyFill="1" applyBorder="1" applyAlignment="1">
      <alignment horizontal="right" vertical="top" wrapText="1"/>
    </xf>
    <xf numFmtId="4" fontId="6" fillId="10" borderId="9" xfId="0" applyNumberFormat="1" applyFont="1" applyFill="1" applyBorder="1" applyAlignment="1">
      <alignment horizontal="right" vertical="top" wrapText="1"/>
    </xf>
    <xf numFmtId="0" fontId="38" fillId="0" borderId="1" xfId="0" applyFont="1" applyBorder="1" applyAlignment="1">
      <alignment horizontal="center"/>
    </xf>
    <xf numFmtId="168" fontId="39" fillId="0" borderId="1" xfId="1" applyNumberFormat="1" applyFont="1" applyBorder="1" applyAlignment="1">
      <alignment horizontal="center"/>
    </xf>
    <xf numFmtId="168" fontId="38" fillId="0" borderId="1" xfId="1" applyNumberFormat="1" applyFont="1" applyBorder="1" applyAlignment="1">
      <alignment horizontal="center"/>
    </xf>
    <xf numFmtId="0" fontId="38" fillId="0" borderId="1" xfId="0" applyFont="1" applyBorder="1" applyAlignment="1">
      <alignment horizontal="center" wrapText="1"/>
    </xf>
    <xf numFmtId="0" fontId="38" fillId="11" borderId="1" xfId="0" applyFont="1" applyFill="1" applyBorder="1" applyAlignment="1">
      <alignment horizontal="center"/>
    </xf>
    <xf numFmtId="168" fontId="38" fillId="11" borderId="1" xfId="1" applyNumberFormat="1" applyFont="1" applyFill="1" applyBorder="1" applyAlignment="1">
      <alignment horizontal="center"/>
    </xf>
    <xf numFmtId="168" fontId="39" fillId="11" borderId="1" xfId="1" applyNumberFormat="1" applyFont="1" applyFill="1" applyBorder="1" applyAlignment="1">
      <alignment horizontal="center"/>
    </xf>
    <xf numFmtId="0" fontId="38" fillId="12" borderId="1" xfId="0" applyFont="1" applyFill="1" applyBorder="1" applyAlignment="1">
      <alignment horizontal="center"/>
    </xf>
    <xf numFmtId="168" fontId="39" fillId="12" borderId="1" xfId="1" applyNumberFormat="1" applyFont="1" applyFill="1" applyBorder="1" applyAlignment="1">
      <alignment horizontal="center"/>
    </xf>
    <xf numFmtId="168" fontId="38" fillId="12" borderId="1" xfId="1" applyNumberFormat="1" applyFont="1" applyFill="1" applyBorder="1" applyAlignment="1">
      <alignment horizontal="center"/>
    </xf>
    <xf numFmtId="0" fontId="38" fillId="0" borderId="1" xfId="0" applyFont="1" applyBorder="1" applyAlignment="1">
      <alignment horizontal="center" vertical="center"/>
    </xf>
    <xf numFmtId="0" fontId="38" fillId="12"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37" fillId="0" borderId="1" xfId="0" applyFont="1" applyBorder="1" applyAlignment="1">
      <alignment horizontal="right" vertical="center" wrapText="1"/>
    </xf>
    <xf numFmtId="169" fontId="1" fillId="8" borderId="0" xfId="3" applyNumberFormat="1" applyFill="1" applyAlignment="1">
      <alignment horizontal="center"/>
    </xf>
    <xf numFmtId="0" fontId="14" fillId="0" borderId="0" xfId="3" applyFont="1" applyFill="1" applyBorder="1" applyAlignment="1">
      <alignment horizontal="left" vertical="center" wrapText="1" indent="1"/>
    </xf>
    <xf numFmtId="0" fontId="19" fillId="9" borderId="13" xfId="3" applyFont="1" applyFill="1" applyBorder="1" applyAlignment="1">
      <alignment horizontal="left" vertical="center" wrapText="1" indent="1"/>
    </xf>
    <xf numFmtId="0" fontId="19" fillId="9" borderId="12" xfId="3" applyFont="1" applyFill="1" applyBorder="1" applyAlignment="1">
      <alignment horizontal="left" vertical="center" wrapText="1" indent="1"/>
    </xf>
    <xf numFmtId="0" fontId="19" fillId="9" borderId="11" xfId="3" applyFont="1" applyFill="1" applyBorder="1" applyAlignment="1">
      <alignment horizontal="left" vertical="center" wrapText="1" indent="1"/>
    </xf>
    <xf numFmtId="0" fontId="36" fillId="0" borderId="0" xfId="3" applyFont="1" applyBorder="1" applyAlignment="1">
      <alignment horizontal="center" vertical="center" wrapText="1"/>
    </xf>
    <xf numFmtId="0" fontId="35" fillId="0" borderId="0" xfId="3" applyFont="1" applyAlignment="1">
      <alignment horizontal="center" vertical="center" wrapText="1"/>
    </xf>
    <xf numFmtId="0" fontId="25" fillId="9" borderId="13" xfId="3" applyFont="1" applyFill="1" applyBorder="1" applyAlignment="1">
      <alignment horizontal="left" vertical="center" wrapText="1" indent="1"/>
    </xf>
    <xf numFmtId="0" fontId="30" fillId="9" borderId="12" xfId="3" applyFont="1" applyFill="1" applyBorder="1" applyAlignment="1">
      <alignment horizontal="left" vertical="center" wrapText="1" indent="1"/>
    </xf>
    <xf numFmtId="0" fontId="30" fillId="9" borderId="11" xfId="3" applyFont="1" applyFill="1" applyBorder="1" applyAlignment="1">
      <alignment horizontal="left" vertical="center" wrapText="1" indent="1"/>
    </xf>
    <xf numFmtId="0" fontId="14" fillId="0" borderId="0" xfId="3" applyFont="1" applyAlignment="1">
      <alignment horizontal="left" vertical="center" wrapText="1" indent="1"/>
    </xf>
    <xf numFmtId="0" fontId="25" fillId="0" borderId="0" xfId="3" applyFont="1" applyAlignment="1">
      <alignment horizontal="left" vertical="center" wrapText="1" indent="1"/>
    </xf>
    <xf numFmtId="0" fontId="17" fillId="0" borderId="0" xfId="3" applyFont="1" applyFill="1" applyBorder="1" applyAlignment="1">
      <alignment vertical="center" wrapText="1"/>
    </xf>
    <xf numFmtId="0" fontId="21" fillId="0" borderId="0" xfId="3" applyFont="1" applyAlignment="1">
      <alignment wrapText="1"/>
    </xf>
    <xf numFmtId="0" fontId="17" fillId="0" borderId="0" xfId="3" applyFont="1" applyAlignment="1">
      <alignment vertical="center" wrapText="1"/>
    </xf>
    <xf numFmtId="0" fontId="28" fillId="0" borderId="0" xfId="3" applyFont="1" applyAlignment="1">
      <alignment horizontal="left" vertical="center" wrapText="1" indent="1"/>
    </xf>
    <xf numFmtId="0" fontId="27" fillId="0" borderId="0" xfId="3" applyFont="1" applyAlignment="1">
      <alignment horizontal="left" vertical="center" wrapText="1" indent="1"/>
    </xf>
  </cellXfs>
  <cellStyles count="5">
    <cellStyle name="Hyperlink" xfId="2" builtinId="8"/>
    <cellStyle name="Hyperlink 2" xfId="4"/>
    <cellStyle name="Normal" xfId="0" builtinId="0"/>
    <cellStyle name="Normal 2" xfId="3"/>
    <cellStyle name="Percent" xfId="1" builtinId="5"/>
  </cellStyles>
  <dxfs count="0"/>
  <tableStyles count="0" defaultTableStyle="TableStyleMedium9" defaultPivotStyle="PivotStyleLight16"/>
  <colors>
    <mruColors>
      <color rgb="FF006561"/>
      <color rgb="FF00818C"/>
      <color rgb="FF747E80"/>
      <color rgb="FFD5E1DD"/>
      <color rgb="FFFFA9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chartsheet" Target="chartsheets/sheet1.xml"/><Relationship Id="rId2" Type="http://schemas.openxmlformats.org/officeDocument/2006/relationships/chartsheet" Target="chartsheets/sheet2.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 Id="rId2" Type="http://schemas.microsoft.com/office/2011/relationships/chartStyle" Target="style1.xml"/><Relationship Id="rId3"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sz="2400" b="0">
                <a:latin typeface="Arial" pitchFamily="34" charset="0"/>
                <a:cs typeface="Arial" pitchFamily="34" charset="0"/>
              </a:rPr>
              <a:t>National Debt and Debt Ceiling Increases </a:t>
            </a:r>
          </a:p>
        </c:rich>
      </c:tx>
      <c:layout>
        <c:manualLayout>
          <c:xMode val="edge"/>
          <c:yMode val="edge"/>
          <c:x val="0.148236327980655"/>
          <c:y val="0.0276769033041555"/>
        </c:manualLayout>
      </c:layout>
      <c:overlay val="0"/>
    </c:title>
    <c:autoTitleDeleted val="0"/>
    <c:plotArea>
      <c:layout>
        <c:manualLayout>
          <c:layoutTarget val="inner"/>
          <c:xMode val="edge"/>
          <c:yMode val="edge"/>
          <c:x val="0.029095783372359"/>
          <c:y val="0.121221759161193"/>
          <c:w val="0.877428399643877"/>
          <c:h val="0.68981514856362"/>
        </c:manualLayout>
      </c:layout>
      <c:barChart>
        <c:barDir val="col"/>
        <c:grouping val="clustered"/>
        <c:varyColors val="0"/>
        <c:ser>
          <c:idx val="0"/>
          <c:order val="1"/>
          <c:tx>
            <c:v>National Debt</c:v>
          </c:tx>
          <c:invertIfNegative val="0"/>
          <c:dPt>
            <c:idx val="2"/>
            <c:invertIfNegative val="0"/>
            <c:bubble3D val="0"/>
            <c:spPr>
              <a:solidFill>
                <a:schemeClr val="accent2"/>
              </a:solidFill>
              <a:ln>
                <a:solidFill>
                  <a:schemeClr val="accent2"/>
                </a:solidFill>
              </a:ln>
            </c:spPr>
          </c:dPt>
          <c:dPt>
            <c:idx val="4"/>
            <c:invertIfNegative val="0"/>
            <c:bubble3D val="0"/>
            <c:spPr>
              <a:solidFill>
                <a:schemeClr val="accent2"/>
              </a:solidFill>
              <a:ln>
                <a:solidFill>
                  <a:schemeClr val="accent2"/>
                </a:solidFill>
              </a:ln>
            </c:spPr>
          </c:dPt>
          <c:dPt>
            <c:idx val="6"/>
            <c:invertIfNegative val="0"/>
            <c:bubble3D val="0"/>
            <c:spPr>
              <a:solidFill>
                <a:schemeClr val="accent2"/>
              </a:solidFill>
              <a:ln>
                <a:solidFill>
                  <a:schemeClr val="accent2"/>
                </a:solidFill>
              </a:ln>
            </c:spPr>
          </c:dPt>
          <c:dPt>
            <c:idx val="8"/>
            <c:invertIfNegative val="0"/>
            <c:bubble3D val="0"/>
            <c:spPr>
              <a:solidFill>
                <a:schemeClr val="accent2"/>
              </a:solidFill>
              <a:ln>
                <a:solidFill>
                  <a:schemeClr val="accent2"/>
                </a:solidFill>
              </a:ln>
            </c:spPr>
          </c:dPt>
          <c:dPt>
            <c:idx val="10"/>
            <c:invertIfNegative val="0"/>
            <c:bubble3D val="0"/>
            <c:spPr>
              <a:solidFill>
                <a:schemeClr val="accent2"/>
              </a:solidFill>
              <a:ln>
                <a:solidFill>
                  <a:schemeClr val="accent2"/>
                </a:solidFill>
              </a:ln>
            </c:spPr>
          </c:dPt>
          <c:dPt>
            <c:idx val="12"/>
            <c:invertIfNegative val="0"/>
            <c:bubble3D val="0"/>
            <c:spPr>
              <a:solidFill>
                <a:schemeClr val="accent2"/>
              </a:solidFill>
              <a:ln>
                <a:solidFill>
                  <a:schemeClr val="accent2"/>
                </a:solidFill>
              </a:ln>
            </c:spPr>
          </c:dPt>
          <c:dPt>
            <c:idx val="14"/>
            <c:invertIfNegative val="0"/>
            <c:bubble3D val="0"/>
            <c:spPr>
              <a:solidFill>
                <a:schemeClr val="accent2"/>
              </a:solidFill>
              <a:ln>
                <a:solidFill>
                  <a:schemeClr val="accent2"/>
                </a:solidFill>
              </a:ln>
            </c:spPr>
          </c:dPt>
          <c:dPt>
            <c:idx val="16"/>
            <c:invertIfNegative val="0"/>
            <c:bubble3D val="0"/>
            <c:spPr>
              <a:solidFill>
                <a:schemeClr val="accent2"/>
              </a:solidFill>
              <a:ln>
                <a:solidFill>
                  <a:schemeClr val="accent2"/>
                </a:solidFill>
              </a:ln>
            </c:spPr>
          </c:dPt>
          <c:dPt>
            <c:idx val="18"/>
            <c:invertIfNegative val="0"/>
            <c:bubble3D val="0"/>
            <c:spPr>
              <a:solidFill>
                <a:schemeClr val="accent2"/>
              </a:solidFill>
              <a:ln>
                <a:solidFill>
                  <a:schemeClr val="accent2"/>
                </a:solidFill>
              </a:ln>
            </c:spPr>
          </c:dPt>
          <c:dPt>
            <c:idx val="20"/>
            <c:invertIfNegative val="0"/>
            <c:bubble3D val="0"/>
            <c:spPr>
              <a:solidFill>
                <a:schemeClr val="accent2"/>
              </a:solidFill>
              <a:ln>
                <a:solidFill>
                  <a:schemeClr val="accent2"/>
                </a:solidFill>
              </a:ln>
            </c:spPr>
          </c:dPt>
          <c:dPt>
            <c:idx val="22"/>
            <c:invertIfNegative val="0"/>
            <c:bubble3D val="0"/>
            <c:spPr>
              <a:solidFill>
                <a:schemeClr val="accent2"/>
              </a:solidFill>
              <a:ln>
                <a:solidFill>
                  <a:schemeClr val="accent2"/>
                </a:solidFill>
              </a:ln>
            </c:spPr>
          </c:dPt>
          <c:dPt>
            <c:idx val="24"/>
            <c:invertIfNegative val="0"/>
            <c:bubble3D val="0"/>
            <c:spPr>
              <a:solidFill>
                <a:schemeClr val="accent2"/>
              </a:solidFill>
              <a:ln>
                <a:solidFill>
                  <a:schemeClr val="accent2"/>
                </a:solidFill>
              </a:ln>
            </c:spPr>
          </c:dPt>
          <c:dPt>
            <c:idx val="26"/>
            <c:invertIfNegative val="0"/>
            <c:bubble3D val="0"/>
            <c:spPr>
              <a:solidFill>
                <a:schemeClr val="accent1"/>
              </a:solidFill>
              <a:ln>
                <a:solidFill>
                  <a:schemeClr val="accent1"/>
                </a:solidFill>
              </a:ln>
            </c:spPr>
          </c:dPt>
          <c:dPt>
            <c:idx val="27"/>
            <c:invertIfNegative val="0"/>
            <c:bubble3D val="0"/>
            <c:spPr>
              <a:solidFill>
                <a:schemeClr val="accent2"/>
              </a:solidFill>
              <a:ln>
                <a:solidFill>
                  <a:schemeClr val="accent2"/>
                </a:solidFill>
              </a:ln>
            </c:spPr>
          </c:dPt>
          <c:dPt>
            <c:idx val="28"/>
            <c:invertIfNegative val="0"/>
            <c:bubble3D val="0"/>
            <c:spPr>
              <a:solidFill>
                <a:schemeClr val="accent1"/>
              </a:solidFill>
              <a:ln>
                <a:solidFill>
                  <a:schemeClr val="accent1"/>
                </a:solidFill>
              </a:ln>
            </c:spPr>
          </c:dPt>
          <c:dPt>
            <c:idx val="29"/>
            <c:invertIfNegative val="0"/>
            <c:bubble3D val="0"/>
            <c:spPr>
              <a:solidFill>
                <a:schemeClr val="accent2"/>
              </a:solidFill>
              <a:ln>
                <a:solidFill>
                  <a:schemeClr val="accent2"/>
                </a:solidFill>
              </a:ln>
            </c:spPr>
          </c:dPt>
          <c:dPt>
            <c:idx val="30"/>
            <c:invertIfNegative val="0"/>
            <c:bubble3D val="0"/>
            <c:spPr>
              <a:solidFill>
                <a:schemeClr val="accent1"/>
              </a:solidFill>
              <a:ln>
                <a:solidFill>
                  <a:schemeClr val="accent1"/>
                </a:solidFill>
              </a:ln>
            </c:spPr>
          </c:dPt>
          <c:dPt>
            <c:idx val="31"/>
            <c:invertIfNegative val="0"/>
            <c:bubble3D val="0"/>
            <c:spPr>
              <a:solidFill>
                <a:schemeClr val="accent2"/>
              </a:solidFill>
              <a:ln>
                <a:solidFill>
                  <a:schemeClr val="accent2"/>
                </a:solidFill>
              </a:ln>
            </c:spPr>
          </c:dPt>
          <c:dPt>
            <c:idx val="32"/>
            <c:invertIfNegative val="0"/>
            <c:bubble3D val="0"/>
            <c:spPr>
              <a:solidFill>
                <a:schemeClr val="accent1"/>
              </a:solidFill>
              <a:ln>
                <a:solidFill>
                  <a:schemeClr val="accent1"/>
                </a:solidFill>
              </a:ln>
            </c:spPr>
          </c:dPt>
          <c:dPt>
            <c:idx val="33"/>
            <c:invertIfNegative val="0"/>
            <c:bubble3D val="0"/>
            <c:spPr>
              <a:solidFill>
                <a:schemeClr val="accent2"/>
              </a:solidFill>
              <a:ln>
                <a:solidFill>
                  <a:schemeClr val="accent2"/>
                </a:solidFill>
              </a:ln>
            </c:spPr>
          </c:dPt>
          <c:dPt>
            <c:idx val="34"/>
            <c:invertIfNegative val="0"/>
            <c:bubble3D val="0"/>
            <c:spPr>
              <a:solidFill>
                <a:schemeClr val="accent1"/>
              </a:solidFill>
              <a:ln>
                <a:solidFill>
                  <a:schemeClr val="accent1"/>
                </a:solidFill>
              </a:ln>
            </c:spPr>
          </c:dPt>
          <c:dPt>
            <c:idx val="35"/>
            <c:invertIfNegative val="0"/>
            <c:bubble3D val="0"/>
            <c:spPr>
              <a:solidFill>
                <a:schemeClr val="accent2"/>
              </a:solidFill>
              <a:ln>
                <a:solidFill>
                  <a:schemeClr val="accent2"/>
                </a:solidFill>
              </a:ln>
            </c:spPr>
          </c:dPt>
          <c:dPt>
            <c:idx val="36"/>
            <c:invertIfNegative val="0"/>
            <c:bubble3D val="0"/>
            <c:spPr>
              <a:solidFill>
                <a:schemeClr val="accent1"/>
              </a:solidFill>
              <a:ln>
                <a:solidFill>
                  <a:schemeClr val="accent1"/>
                </a:solidFill>
              </a:ln>
            </c:spPr>
          </c:dPt>
          <c:dPt>
            <c:idx val="37"/>
            <c:invertIfNegative val="0"/>
            <c:bubble3D val="0"/>
            <c:spPr>
              <a:solidFill>
                <a:schemeClr val="accent2"/>
              </a:solidFill>
              <a:ln>
                <a:solidFill>
                  <a:schemeClr val="accent2"/>
                </a:solidFill>
              </a:ln>
            </c:spPr>
          </c:dPt>
          <c:dPt>
            <c:idx val="38"/>
            <c:invertIfNegative val="0"/>
            <c:bubble3D val="0"/>
            <c:spPr>
              <a:solidFill>
                <a:schemeClr val="accent1"/>
              </a:solidFill>
              <a:ln>
                <a:solidFill>
                  <a:schemeClr val="accent1"/>
                </a:solidFill>
              </a:ln>
            </c:spPr>
          </c:dPt>
          <c:dPt>
            <c:idx val="39"/>
            <c:invertIfNegative val="0"/>
            <c:bubble3D val="0"/>
            <c:spPr>
              <a:solidFill>
                <a:schemeClr val="accent2"/>
              </a:solidFill>
              <a:ln>
                <a:solidFill>
                  <a:schemeClr val="accent2"/>
                </a:solidFill>
              </a:ln>
            </c:spPr>
          </c:dPt>
          <c:dPt>
            <c:idx val="40"/>
            <c:invertIfNegative val="0"/>
            <c:bubble3D val="0"/>
            <c:spPr>
              <a:solidFill>
                <a:schemeClr val="accent1"/>
              </a:solidFill>
              <a:ln>
                <a:solidFill>
                  <a:schemeClr val="accent1"/>
                </a:solidFill>
              </a:ln>
            </c:spPr>
          </c:dPt>
          <c:dPt>
            <c:idx val="41"/>
            <c:invertIfNegative val="0"/>
            <c:bubble3D val="0"/>
            <c:spPr>
              <a:solidFill>
                <a:schemeClr val="accent2"/>
              </a:solidFill>
              <a:ln>
                <a:solidFill>
                  <a:schemeClr val="accent2"/>
                </a:solidFill>
              </a:ln>
            </c:spPr>
          </c:dPt>
          <c:dPt>
            <c:idx val="42"/>
            <c:invertIfNegative val="0"/>
            <c:bubble3D val="0"/>
            <c:spPr>
              <a:solidFill>
                <a:schemeClr val="accent2"/>
              </a:solidFill>
              <a:ln>
                <a:solidFill>
                  <a:schemeClr val="accent2"/>
                </a:solidFill>
              </a:ln>
            </c:spPr>
          </c:dPt>
          <c:dPt>
            <c:idx val="44"/>
            <c:invertIfNegative val="0"/>
            <c:bubble3D val="0"/>
            <c:spPr>
              <a:solidFill>
                <a:schemeClr val="accent2"/>
              </a:solidFill>
              <a:ln>
                <a:solidFill>
                  <a:schemeClr val="accent2"/>
                </a:solidFill>
              </a:ln>
            </c:spPr>
          </c:dPt>
          <c:dPt>
            <c:idx val="46"/>
            <c:invertIfNegative val="0"/>
            <c:bubble3D val="0"/>
            <c:spPr>
              <a:solidFill>
                <a:schemeClr val="accent2"/>
              </a:solidFill>
              <a:ln>
                <a:solidFill>
                  <a:schemeClr val="accent2"/>
                </a:solidFill>
              </a:ln>
            </c:spPr>
          </c:dPt>
          <c:dPt>
            <c:idx val="48"/>
            <c:invertIfNegative val="0"/>
            <c:bubble3D val="0"/>
            <c:spPr>
              <a:solidFill>
                <a:schemeClr val="accent2"/>
              </a:solidFill>
              <a:ln>
                <a:solidFill>
                  <a:schemeClr val="accent2"/>
                </a:solidFill>
              </a:ln>
            </c:spPr>
          </c:dPt>
          <c:dPt>
            <c:idx val="50"/>
            <c:invertIfNegative val="0"/>
            <c:bubble3D val="0"/>
            <c:spPr>
              <a:solidFill>
                <a:schemeClr val="accent2"/>
              </a:solidFill>
              <a:ln>
                <a:solidFill>
                  <a:schemeClr val="accent2"/>
                </a:solidFill>
              </a:ln>
            </c:spPr>
          </c:dPt>
          <c:dPt>
            <c:idx val="52"/>
            <c:invertIfNegative val="0"/>
            <c:bubble3D val="0"/>
            <c:spPr>
              <a:solidFill>
                <a:schemeClr val="accent2"/>
              </a:solidFill>
              <a:ln>
                <a:solidFill>
                  <a:schemeClr val="accent2"/>
                </a:solidFill>
              </a:ln>
            </c:spPr>
          </c:dPt>
          <c:dPt>
            <c:idx val="54"/>
            <c:invertIfNegative val="0"/>
            <c:bubble3D val="0"/>
            <c:spPr>
              <a:solidFill>
                <a:schemeClr val="accent2"/>
              </a:solidFill>
              <a:ln>
                <a:solidFill>
                  <a:schemeClr val="accent2"/>
                </a:solidFill>
              </a:ln>
            </c:spPr>
          </c:dPt>
          <c:dPt>
            <c:idx val="56"/>
            <c:invertIfNegative val="0"/>
            <c:bubble3D val="0"/>
            <c:spPr>
              <a:solidFill>
                <a:schemeClr val="accent2"/>
              </a:solidFill>
              <a:ln>
                <a:solidFill>
                  <a:schemeClr val="accent2"/>
                </a:solidFill>
              </a:ln>
            </c:spPr>
          </c:dPt>
          <c:dPt>
            <c:idx val="57"/>
            <c:invertIfNegative val="0"/>
            <c:bubble3D val="0"/>
            <c:spPr>
              <a:solidFill>
                <a:schemeClr val="accent2"/>
              </a:solidFill>
              <a:ln>
                <a:solidFill>
                  <a:schemeClr val="accent2"/>
                </a:solidFill>
              </a:ln>
            </c:spPr>
          </c:dPt>
          <c:dPt>
            <c:idx val="58"/>
            <c:invertIfNegative val="0"/>
            <c:bubble3D val="0"/>
            <c:spPr>
              <a:solidFill>
                <a:schemeClr val="accent1"/>
              </a:solidFill>
              <a:ln>
                <a:solidFill>
                  <a:schemeClr val="accent1"/>
                </a:solidFill>
              </a:ln>
            </c:spPr>
          </c:dPt>
          <c:dPt>
            <c:idx val="59"/>
            <c:invertIfNegative val="0"/>
            <c:bubble3D val="0"/>
            <c:spPr>
              <a:solidFill>
                <a:schemeClr val="accent2"/>
              </a:solidFill>
              <a:ln>
                <a:solidFill>
                  <a:schemeClr val="accent2"/>
                </a:solidFill>
              </a:ln>
            </c:spPr>
          </c:dPt>
          <c:dPt>
            <c:idx val="60"/>
            <c:invertIfNegative val="0"/>
            <c:bubble3D val="0"/>
            <c:spPr>
              <a:solidFill>
                <a:schemeClr val="accent1"/>
              </a:solidFill>
              <a:ln>
                <a:solidFill>
                  <a:schemeClr val="accent1"/>
                </a:solidFill>
              </a:ln>
            </c:spPr>
          </c:dPt>
          <c:dPt>
            <c:idx val="61"/>
            <c:invertIfNegative val="0"/>
            <c:bubble3D val="0"/>
            <c:spPr>
              <a:solidFill>
                <a:schemeClr val="accent2"/>
              </a:solidFill>
              <a:ln>
                <a:solidFill>
                  <a:schemeClr val="accent2"/>
                </a:solidFill>
              </a:ln>
            </c:spPr>
          </c:dPt>
          <c:dPt>
            <c:idx val="62"/>
            <c:invertIfNegative val="0"/>
            <c:bubble3D val="0"/>
            <c:spPr>
              <a:solidFill>
                <a:schemeClr val="accent1"/>
              </a:solidFill>
              <a:ln>
                <a:solidFill>
                  <a:schemeClr val="accent1"/>
                </a:solidFill>
              </a:ln>
            </c:spPr>
          </c:dPt>
          <c:dPt>
            <c:idx val="63"/>
            <c:invertIfNegative val="0"/>
            <c:bubble3D val="0"/>
            <c:spPr>
              <a:solidFill>
                <a:schemeClr val="accent2"/>
              </a:solidFill>
              <a:ln>
                <a:solidFill>
                  <a:schemeClr val="accent2"/>
                </a:solidFill>
              </a:ln>
            </c:spPr>
          </c:dPt>
          <c:cat>
            <c:numRef>
              <c:f>DDebtCeil2!$B$161:$B$224</c:f>
              <c:numCache>
                <c:formatCode>General</c:formatCode>
                <c:ptCount val="64"/>
                <c:pt idx="0">
                  <c:v>1980.0</c:v>
                </c:pt>
                <c:pt idx="1">
                  <c:v>1980.0</c:v>
                </c:pt>
                <c:pt idx="2">
                  <c:v>1981.0</c:v>
                </c:pt>
                <c:pt idx="3">
                  <c:v>1981.0</c:v>
                </c:pt>
                <c:pt idx="4">
                  <c:v>1982.0</c:v>
                </c:pt>
                <c:pt idx="5">
                  <c:v>1982.0</c:v>
                </c:pt>
                <c:pt idx="6">
                  <c:v>1983.0</c:v>
                </c:pt>
                <c:pt idx="7">
                  <c:v>1983.0</c:v>
                </c:pt>
                <c:pt idx="8">
                  <c:v>1984.0</c:v>
                </c:pt>
                <c:pt idx="9">
                  <c:v>1984.0</c:v>
                </c:pt>
                <c:pt idx="10">
                  <c:v>1985.0</c:v>
                </c:pt>
                <c:pt idx="11">
                  <c:v>1985.0</c:v>
                </c:pt>
                <c:pt idx="12">
                  <c:v>1986.0</c:v>
                </c:pt>
                <c:pt idx="13">
                  <c:v>1986.0</c:v>
                </c:pt>
                <c:pt idx="14">
                  <c:v>1987.0</c:v>
                </c:pt>
                <c:pt idx="15">
                  <c:v>1987.0</c:v>
                </c:pt>
                <c:pt idx="16">
                  <c:v>1988.0</c:v>
                </c:pt>
                <c:pt idx="17">
                  <c:v>1988.0</c:v>
                </c:pt>
                <c:pt idx="18">
                  <c:v>1989.0</c:v>
                </c:pt>
                <c:pt idx="19">
                  <c:v>1989.0</c:v>
                </c:pt>
                <c:pt idx="20">
                  <c:v>1990.0</c:v>
                </c:pt>
                <c:pt idx="21">
                  <c:v>1990.0</c:v>
                </c:pt>
                <c:pt idx="22">
                  <c:v>1991.0</c:v>
                </c:pt>
                <c:pt idx="23">
                  <c:v>1991.0</c:v>
                </c:pt>
                <c:pt idx="24">
                  <c:v>1992.0</c:v>
                </c:pt>
                <c:pt idx="25">
                  <c:v>1992.0</c:v>
                </c:pt>
                <c:pt idx="26">
                  <c:v>1993.0</c:v>
                </c:pt>
                <c:pt idx="27">
                  <c:v>1993.0</c:v>
                </c:pt>
                <c:pt idx="28">
                  <c:v>1994.0</c:v>
                </c:pt>
                <c:pt idx="29">
                  <c:v>1994.0</c:v>
                </c:pt>
                <c:pt idx="30">
                  <c:v>1995.0</c:v>
                </c:pt>
                <c:pt idx="31">
                  <c:v>1995.0</c:v>
                </c:pt>
                <c:pt idx="32">
                  <c:v>1996.0</c:v>
                </c:pt>
                <c:pt idx="33">
                  <c:v>1996.0</c:v>
                </c:pt>
                <c:pt idx="34">
                  <c:v>1997.0</c:v>
                </c:pt>
                <c:pt idx="35">
                  <c:v>1997.0</c:v>
                </c:pt>
                <c:pt idx="36">
                  <c:v>1998.0</c:v>
                </c:pt>
                <c:pt idx="37">
                  <c:v>1998.0</c:v>
                </c:pt>
                <c:pt idx="38">
                  <c:v>1999.0</c:v>
                </c:pt>
                <c:pt idx="39">
                  <c:v>1999.0</c:v>
                </c:pt>
                <c:pt idx="40">
                  <c:v>2000.0</c:v>
                </c:pt>
                <c:pt idx="41">
                  <c:v>2000.0</c:v>
                </c:pt>
                <c:pt idx="42">
                  <c:v>2001.0</c:v>
                </c:pt>
                <c:pt idx="43">
                  <c:v>2001.0</c:v>
                </c:pt>
                <c:pt idx="44">
                  <c:v>2002.0</c:v>
                </c:pt>
                <c:pt idx="45">
                  <c:v>2002.0</c:v>
                </c:pt>
                <c:pt idx="46">
                  <c:v>2003.0</c:v>
                </c:pt>
                <c:pt idx="47">
                  <c:v>2003.0</c:v>
                </c:pt>
                <c:pt idx="48">
                  <c:v>2004.0</c:v>
                </c:pt>
                <c:pt idx="49">
                  <c:v>2004.0</c:v>
                </c:pt>
                <c:pt idx="50">
                  <c:v>2005.0</c:v>
                </c:pt>
                <c:pt idx="51">
                  <c:v>2005.0</c:v>
                </c:pt>
                <c:pt idx="52">
                  <c:v>2006.0</c:v>
                </c:pt>
                <c:pt idx="53">
                  <c:v>2006.0</c:v>
                </c:pt>
                <c:pt idx="54">
                  <c:v>2007.0</c:v>
                </c:pt>
                <c:pt idx="55">
                  <c:v>2007.0</c:v>
                </c:pt>
                <c:pt idx="56">
                  <c:v>2008.0</c:v>
                </c:pt>
                <c:pt idx="57">
                  <c:v>2008.0</c:v>
                </c:pt>
                <c:pt idx="58">
                  <c:v>2009.0</c:v>
                </c:pt>
                <c:pt idx="59">
                  <c:v>2009.0</c:v>
                </c:pt>
                <c:pt idx="60">
                  <c:v>2010.0</c:v>
                </c:pt>
                <c:pt idx="61">
                  <c:v>2010.0</c:v>
                </c:pt>
                <c:pt idx="62">
                  <c:v>2011.0</c:v>
                </c:pt>
                <c:pt idx="63">
                  <c:v>2011.0</c:v>
                </c:pt>
              </c:numCache>
            </c:numRef>
          </c:cat>
          <c:val>
            <c:numRef>
              <c:f>'Chart1 data'!$E$4:$E$70</c:f>
              <c:numCache>
                <c:formatCode>General</c:formatCode>
                <c:ptCount val="67"/>
                <c:pt idx="0">
                  <c:v>0.93</c:v>
                </c:pt>
                <c:pt idx="1">
                  <c:v>0.0</c:v>
                </c:pt>
                <c:pt idx="2">
                  <c:v>1.03</c:v>
                </c:pt>
                <c:pt idx="3">
                  <c:v>0.0</c:v>
                </c:pt>
                <c:pt idx="4">
                  <c:v>1.19</c:v>
                </c:pt>
                <c:pt idx="5">
                  <c:v>0.0</c:v>
                </c:pt>
                <c:pt idx="6">
                  <c:v>1.41</c:v>
                </c:pt>
                <c:pt idx="7">
                  <c:v>0.0</c:v>
                </c:pt>
                <c:pt idx="8">
                  <c:v>1.66</c:v>
                </c:pt>
                <c:pt idx="9">
                  <c:v>0.0</c:v>
                </c:pt>
                <c:pt idx="10">
                  <c:v>1.93</c:v>
                </c:pt>
                <c:pt idx="11">
                  <c:v>0.0</c:v>
                </c:pt>
                <c:pt idx="12">
                  <c:v>2.2</c:v>
                </c:pt>
                <c:pt idx="13">
                  <c:v>0.0</c:v>
                </c:pt>
                <c:pt idx="14">
                  <c:v>2.42</c:v>
                </c:pt>
                <c:pt idx="15">
                  <c:v>0.0</c:v>
                </c:pt>
                <c:pt idx="16">
                  <c:v>2.67</c:v>
                </c:pt>
                <c:pt idx="17">
                  <c:v>0.0</c:v>
                </c:pt>
                <c:pt idx="18">
                  <c:v>2.92</c:v>
                </c:pt>
                <c:pt idx="19">
                  <c:v>0.0</c:v>
                </c:pt>
                <c:pt idx="20">
                  <c:v>3.29</c:v>
                </c:pt>
                <c:pt idx="21">
                  <c:v>0.0</c:v>
                </c:pt>
                <c:pt idx="22">
                  <c:v>3.71</c:v>
                </c:pt>
                <c:pt idx="23">
                  <c:v>0.0</c:v>
                </c:pt>
                <c:pt idx="24">
                  <c:v>4.09</c:v>
                </c:pt>
                <c:pt idx="25">
                  <c:v>0.0</c:v>
                </c:pt>
                <c:pt idx="26">
                  <c:v>4.45</c:v>
                </c:pt>
                <c:pt idx="27">
                  <c:v>0.0</c:v>
                </c:pt>
                <c:pt idx="28">
                  <c:v>4.71</c:v>
                </c:pt>
                <c:pt idx="29">
                  <c:v>0.0</c:v>
                </c:pt>
                <c:pt idx="30">
                  <c:v>4.9</c:v>
                </c:pt>
                <c:pt idx="31">
                  <c:v>0.0</c:v>
                </c:pt>
                <c:pt idx="32">
                  <c:v>5.06</c:v>
                </c:pt>
                <c:pt idx="33">
                  <c:v>0.0</c:v>
                </c:pt>
                <c:pt idx="34">
                  <c:v>5.42</c:v>
                </c:pt>
                <c:pt idx="35">
                  <c:v>0.0</c:v>
                </c:pt>
                <c:pt idx="36">
                  <c:v>5.53</c:v>
                </c:pt>
                <c:pt idx="37">
                  <c:v>0.0</c:v>
                </c:pt>
                <c:pt idx="38">
                  <c:v>5.69</c:v>
                </c:pt>
                <c:pt idx="39">
                  <c:v>0.0</c:v>
                </c:pt>
                <c:pt idx="40">
                  <c:v>5.58</c:v>
                </c:pt>
                <c:pt idx="41">
                  <c:v>0.0</c:v>
                </c:pt>
                <c:pt idx="42">
                  <c:v>5.87</c:v>
                </c:pt>
                <c:pt idx="43">
                  <c:v>0.0</c:v>
                </c:pt>
                <c:pt idx="44">
                  <c:v>6.36</c:v>
                </c:pt>
                <c:pt idx="45">
                  <c:v>0.0</c:v>
                </c:pt>
                <c:pt idx="46">
                  <c:v>6.95</c:v>
                </c:pt>
                <c:pt idx="47">
                  <c:v>0.0</c:v>
                </c:pt>
                <c:pt idx="48">
                  <c:v>7.54</c:v>
                </c:pt>
                <c:pt idx="49">
                  <c:v>0.0</c:v>
                </c:pt>
                <c:pt idx="50">
                  <c:v>8.11</c:v>
                </c:pt>
                <c:pt idx="51">
                  <c:v>0.0</c:v>
                </c:pt>
                <c:pt idx="52">
                  <c:v>8.59</c:v>
                </c:pt>
                <c:pt idx="53">
                  <c:v>0.0</c:v>
                </c:pt>
                <c:pt idx="54">
                  <c:v>9.140000000000001</c:v>
                </c:pt>
                <c:pt idx="55">
                  <c:v>0.0</c:v>
                </c:pt>
                <c:pt idx="56">
                  <c:v>10.64</c:v>
                </c:pt>
                <c:pt idx="57">
                  <c:v>0.0</c:v>
                </c:pt>
                <c:pt idx="58">
                  <c:v>12.25</c:v>
                </c:pt>
                <c:pt idx="59">
                  <c:v>0.0</c:v>
                </c:pt>
                <c:pt idx="60">
                  <c:v>13.97</c:v>
                </c:pt>
                <c:pt idx="61">
                  <c:v>0.0</c:v>
                </c:pt>
                <c:pt idx="62">
                  <c:v>15.18</c:v>
                </c:pt>
                <c:pt idx="63">
                  <c:v>0.0</c:v>
                </c:pt>
                <c:pt idx="64">
                  <c:v>16.39</c:v>
                </c:pt>
                <c:pt idx="65">
                  <c:v>0.0</c:v>
                </c:pt>
                <c:pt idx="66">
                  <c:v>16.7</c:v>
                </c:pt>
              </c:numCache>
            </c:numRef>
          </c:val>
        </c:ser>
        <c:dLbls>
          <c:showLegendKey val="0"/>
          <c:showVal val="0"/>
          <c:showCatName val="0"/>
          <c:showSerName val="0"/>
          <c:showPercent val="0"/>
          <c:showBubbleSize val="0"/>
        </c:dLbls>
        <c:gapWidth val="0"/>
        <c:overlap val="97"/>
        <c:axId val="2068342232"/>
        <c:axId val="2093173224"/>
      </c:barChart>
      <c:lineChart>
        <c:grouping val="standard"/>
        <c:varyColors val="0"/>
        <c:ser>
          <c:idx val="1"/>
          <c:order val="0"/>
          <c:tx>
            <c:strRef>
              <c:f>DDebtCeil2!$D$80</c:f>
              <c:strCache>
                <c:ptCount val="1"/>
                <c:pt idx="0">
                  <c:v>Statutory Debt Limit</c:v>
                </c:pt>
              </c:strCache>
            </c:strRef>
          </c:tx>
          <c:spPr>
            <a:ln w="38100" cap="sq">
              <a:solidFill>
                <a:sysClr val="windowText" lastClr="000000">
                  <a:alpha val="98000"/>
                </a:sysClr>
              </a:solidFill>
              <a:miter lim="800000"/>
              <a:headEnd type="none"/>
            </a:ln>
            <a:effectLst/>
          </c:spPr>
          <c:marker>
            <c:symbol val="none"/>
          </c:marker>
          <c:cat>
            <c:numRef>
              <c:f>DDebtCeil2!$B$81:$B$224</c:f>
              <c:numCache>
                <c:formatCode>General</c:formatCode>
                <c:ptCount val="144"/>
                <c:pt idx="0">
                  <c:v>1940.0</c:v>
                </c:pt>
                <c:pt idx="1">
                  <c:v>1940.0</c:v>
                </c:pt>
                <c:pt idx="2">
                  <c:v>1941.0</c:v>
                </c:pt>
                <c:pt idx="3">
                  <c:v>1941.0</c:v>
                </c:pt>
                <c:pt idx="4">
                  <c:v>1942.0</c:v>
                </c:pt>
                <c:pt idx="5">
                  <c:v>1942.0</c:v>
                </c:pt>
                <c:pt idx="6">
                  <c:v>1943.0</c:v>
                </c:pt>
                <c:pt idx="7">
                  <c:v>1943.0</c:v>
                </c:pt>
                <c:pt idx="8">
                  <c:v>1944.0</c:v>
                </c:pt>
                <c:pt idx="9">
                  <c:v>1944.0</c:v>
                </c:pt>
                <c:pt idx="10">
                  <c:v>1945.0</c:v>
                </c:pt>
                <c:pt idx="11">
                  <c:v>1945.0</c:v>
                </c:pt>
                <c:pt idx="12">
                  <c:v>1946.0</c:v>
                </c:pt>
                <c:pt idx="13">
                  <c:v>1946.0</c:v>
                </c:pt>
                <c:pt idx="14">
                  <c:v>1947.0</c:v>
                </c:pt>
                <c:pt idx="15">
                  <c:v>1947.0</c:v>
                </c:pt>
                <c:pt idx="16">
                  <c:v>1948.0</c:v>
                </c:pt>
                <c:pt idx="17">
                  <c:v>1948.0</c:v>
                </c:pt>
                <c:pt idx="18">
                  <c:v>1949.0</c:v>
                </c:pt>
                <c:pt idx="19">
                  <c:v>1949.0</c:v>
                </c:pt>
                <c:pt idx="20">
                  <c:v>1950.0</c:v>
                </c:pt>
                <c:pt idx="21">
                  <c:v>1950.0</c:v>
                </c:pt>
                <c:pt idx="22">
                  <c:v>1951.0</c:v>
                </c:pt>
                <c:pt idx="23">
                  <c:v>1951.0</c:v>
                </c:pt>
                <c:pt idx="24">
                  <c:v>1952.0</c:v>
                </c:pt>
                <c:pt idx="25">
                  <c:v>1952.0</c:v>
                </c:pt>
                <c:pt idx="26">
                  <c:v>1953.0</c:v>
                </c:pt>
                <c:pt idx="27">
                  <c:v>1953.0</c:v>
                </c:pt>
                <c:pt idx="28">
                  <c:v>1954.0</c:v>
                </c:pt>
                <c:pt idx="29">
                  <c:v>1954.0</c:v>
                </c:pt>
                <c:pt idx="30">
                  <c:v>1954.0</c:v>
                </c:pt>
                <c:pt idx="31">
                  <c:v>1954.0</c:v>
                </c:pt>
                <c:pt idx="32">
                  <c:v>1956.0</c:v>
                </c:pt>
                <c:pt idx="33">
                  <c:v>1956.0</c:v>
                </c:pt>
                <c:pt idx="34">
                  <c:v>1957.0</c:v>
                </c:pt>
                <c:pt idx="35">
                  <c:v>1957.0</c:v>
                </c:pt>
                <c:pt idx="36">
                  <c:v>1958.0</c:v>
                </c:pt>
                <c:pt idx="37">
                  <c:v>1958.0</c:v>
                </c:pt>
                <c:pt idx="38">
                  <c:v>1959.0</c:v>
                </c:pt>
                <c:pt idx="39">
                  <c:v>1959.0</c:v>
                </c:pt>
                <c:pt idx="40">
                  <c:v>1960.0</c:v>
                </c:pt>
                <c:pt idx="41">
                  <c:v>1960.0</c:v>
                </c:pt>
                <c:pt idx="42">
                  <c:v>1961.0</c:v>
                </c:pt>
                <c:pt idx="43">
                  <c:v>1961.0</c:v>
                </c:pt>
                <c:pt idx="44">
                  <c:v>1962.0</c:v>
                </c:pt>
                <c:pt idx="45">
                  <c:v>1962.0</c:v>
                </c:pt>
                <c:pt idx="46">
                  <c:v>1963.0</c:v>
                </c:pt>
                <c:pt idx="47">
                  <c:v>1963.0</c:v>
                </c:pt>
                <c:pt idx="48">
                  <c:v>1964.0</c:v>
                </c:pt>
                <c:pt idx="49">
                  <c:v>1964.0</c:v>
                </c:pt>
                <c:pt idx="50">
                  <c:v>1965.0</c:v>
                </c:pt>
                <c:pt idx="51">
                  <c:v>1965.0</c:v>
                </c:pt>
                <c:pt idx="52">
                  <c:v>1966.0</c:v>
                </c:pt>
                <c:pt idx="53">
                  <c:v>1966.0</c:v>
                </c:pt>
                <c:pt idx="54">
                  <c:v>1967.0</c:v>
                </c:pt>
                <c:pt idx="55">
                  <c:v>1967.0</c:v>
                </c:pt>
                <c:pt idx="56">
                  <c:v>1968.0</c:v>
                </c:pt>
                <c:pt idx="57">
                  <c:v>1968.0</c:v>
                </c:pt>
                <c:pt idx="58">
                  <c:v>1969.0</c:v>
                </c:pt>
                <c:pt idx="59">
                  <c:v>1969.0</c:v>
                </c:pt>
                <c:pt idx="60">
                  <c:v>1970.0</c:v>
                </c:pt>
                <c:pt idx="61">
                  <c:v>1970.0</c:v>
                </c:pt>
                <c:pt idx="62">
                  <c:v>1971.0</c:v>
                </c:pt>
                <c:pt idx="63">
                  <c:v>1971.0</c:v>
                </c:pt>
                <c:pt idx="64">
                  <c:v>1972.0</c:v>
                </c:pt>
                <c:pt idx="65">
                  <c:v>1972.0</c:v>
                </c:pt>
                <c:pt idx="66">
                  <c:v>1973.0</c:v>
                </c:pt>
                <c:pt idx="67">
                  <c:v>1973.0</c:v>
                </c:pt>
                <c:pt idx="68">
                  <c:v>1974.0</c:v>
                </c:pt>
                <c:pt idx="69">
                  <c:v>1974.0</c:v>
                </c:pt>
                <c:pt idx="70">
                  <c:v>1975.0</c:v>
                </c:pt>
                <c:pt idx="71">
                  <c:v>1975.0</c:v>
                </c:pt>
                <c:pt idx="72">
                  <c:v>1976.0</c:v>
                </c:pt>
                <c:pt idx="73">
                  <c:v>1976.0</c:v>
                </c:pt>
                <c:pt idx="74">
                  <c:v>1977.0</c:v>
                </c:pt>
                <c:pt idx="75">
                  <c:v>1977.0</c:v>
                </c:pt>
                <c:pt idx="76">
                  <c:v>1978.0</c:v>
                </c:pt>
                <c:pt idx="77">
                  <c:v>1978.0</c:v>
                </c:pt>
                <c:pt idx="78">
                  <c:v>1979.0</c:v>
                </c:pt>
                <c:pt idx="79">
                  <c:v>1979.0</c:v>
                </c:pt>
                <c:pt idx="80">
                  <c:v>1980.0</c:v>
                </c:pt>
                <c:pt idx="81">
                  <c:v>1980.0</c:v>
                </c:pt>
                <c:pt idx="82">
                  <c:v>1981.0</c:v>
                </c:pt>
                <c:pt idx="83">
                  <c:v>1981.0</c:v>
                </c:pt>
                <c:pt idx="84">
                  <c:v>1982.0</c:v>
                </c:pt>
                <c:pt idx="85">
                  <c:v>1982.0</c:v>
                </c:pt>
                <c:pt idx="86">
                  <c:v>1983.0</c:v>
                </c:pt>
                <c:pt idx="87">
                  <c:v>1983.0</c:v>
                </c:pt>
                <c:pt idx="88">
                  <c:v>1984.0</c:v>
                </c:pt>
                <c:pt idx="89">
                  <c:v>1984.0</c:v>
                </c:pt>
                <c:pt idx="90">
                  <c:v>1985.0</c:v>
                </c:pt>
                <c:pt idx="91">
                  <c:v>1985.0</c:v>
                </c:pt>
                <c:pt idx="92">
                  <c:v>1986.0</c:v>
                </c:pt>
                <c:pt idx="93">
                  <c:v>1986.0</c:v>
                </c:pt>
                <c:pt idx="94">
                  <c:v>1987.0</c:v>
                </c:pt>
                <c:pt idx="95">
                  <c:v>1987.0</c:v>
                </c:pt>
                <c:pt idx="96">
                  <c:v>1988.0</c:v>
                </c:pt>
                <c:pt idx="97">
                  <c:v>1988.0</c:v>
                </c:pt>
                <c:pt idx="98">
                  <c:v>1989.0</c:v>
                </c:pt>
                <c:pt idx="99">
                  <c:v>1989.0</c:v>
                </c:pt>
                <c:pt idx="100">
                  <c:v>1990.0</c:v>
                </c:pt>
                <c:pt idx="101">
                  <c:v>1990.0</c:v>
                </c:pt>
                <c:pt idx="102">
                  <c:v>1991.0</c:v>
                </c:pt>
                <c:pt idx="103">
                  <c:v>1991.0</c:v>
                </c:pt>
                <c:pt idx="104">
                  <c:v>1992.0</c:v>
                </c:pt>
                <c:pt idx="105">
                  <c:v>1992.0</c:v>
                </c:pt>
                <c:pt idx="106">
                  <c:v>1993.0</c:v>
                </c:pt>
                <c:pt idx="107">
                  <c:v>1993.0</c:v>
                </c:pt>
                <c:pt idx="108">
                  <c:v>1994.0</c:v>
                </c:pt>
                <c:pt idx="109">
                  <c:v>1994.0</c:v>
                </c:pt>
                <c:pt idx="110">
                  <c:v>1995.0</c:v>
                </c:pt>
                <c:pt idx="111">
                  <c:v>1995.0</c:v>
                </c:pt>
                <c:pt idx="112">
                  <c:v>1996.0</c:v>
                </c:pt>
                <c:pt idx="113">
                  <c:v>1996.0</c:v>
                </c:pt>
                <c:pt idx="114">
                  <c:v>1997.0</c:v>
                </c:pt>
                <c:pt idx="115">
                  <c:v>1997.0</c:v>
                </c:pt>
                <c:pt idx="116">
                  <c:v>1998.0</c:v>
                </c:pt>
                <c:pt idx="117">
                  <c:v>1998.0</c:v>
                </c:pt>
                <c:pt idx="118">
                  <c:v>1999.0</c:v>
                </c:pt>
                <c:pt idx="119">
                  <c:v>1999.0</c:v>
                </c:pt>
                <c:pt idx="120">
                  <c:v>2000.0</c:v>
                </c:pt>
                <c:pt idx="121">
                  <c:v>2000.0</c:v>
                </c:pt>
                <c:pt idx="122">
                  <c:v>2001.0</c:v>
                </c:pt>
                <c:pt idx="123">
                  <c:v>2001.0</c:v>
                </c:pt>
                <c:pt idx="124">
                  <c:v>2002.0</c:v>
                </c:pt>
                <c:pt idx="125">
                  <c:v>2002.0</c:v>
                </c:pt>
                <c:pt idx="126">
                  <c:v>2003.0</c:v>
                </c:pt>
                <c:pt idx="127">
                  <c:v>2003.0</c:v>
                </c:pt>
                <c:pt idx="128">
                  <c:v>2004.0</c:v>
                </c:pt>
                <c:pt idx="129">
                  <c:v>2004.0</c:v>
                </c:pt>
                <c:pt idx="130">
                  <c:v>2005.0</c:v>
                </c:pt>
                <c:pt idx="131">
                  <c:v>2005.0</c:v>
                </c:pt>
                <c:pt idx="132">
                  <c:v>2006.0</c:v>
                </c:pt>
                <c:pt idx="133">
                  <c:v>2006.0</c:v>
                </c:pt>
                <c:pt idx="134">
                  <c:v>2007.0</c:v>
                </c:pt>
                <c:pt idx="135">
                  <c:v>2007.0</c:v>
                </c:pt>
                <c:pt idx="136">
                  <c:v>2008.0</c:v>
                </c:pt>
                <c:pt idx="137">
                  <c:v>2008.0</c:v>
                </c:pt>
                <c:pt idx="138">
                  <c:v>2009.0</c:v>
                </c:pt>
                <c:pt idx="139">
                  <c:v>2009.0</c:v>
                </c:pt>
                <c:pt idx="140">
                  <c:v>2010.0</c:v>
                </c:pt>
                <c:pt idx="141">
                  <c:v>2010.0</c:v>
                </c:pt>
                <c:pt idx="142">
                  <c:v>2011.0</c:v>
                </c:pt>
                <c:pt idx="143">
                  <c:v>2011.0</c:v>
                </c:pt>
              </c:numCache>
            </c:numRef>
          </c:cat>
          <c:val>
            <c:numRef>
              <c:f>'Chart1 data'!$D$4:$D$70</c:f>
              <c:numCache>
                <c:formatCode>General</c:formatCode>
                <c:ptCount val="67"/>
                <c:pt idx="0">
                  <c:v>0.925</c:v>
                </c:pt>
                <c:pt idx="1">
                  <c:v>1.0798</c:v>
                </c:pt>
                <c:pt idx="2">
                  <c:v>1.0798</c:v>
                </c:pt>
                <c:pt idx="3">
                  <c:v>1.2902</c:v>
                </c:pt>
                <c:pt idx="4">
                  <c:v>1.2902</c:v>
                </c:pt>
                <c:pt idx="5">
                  <c:v>1.389</c:v>
                </c:pt>
                <c:pt idx="6">
                  <c:v>1.389</c:v>
                </c:pt>
                <c:pt idx="7">
                  <c:v>1.8238</c:v>
                </c:pt>
                <c:pt idx="8">
                  <c:v>1.8238</c:v>
                </c:pt>
                <c:pt idx="9">
                  <c:v>1.8238</c:v>
                </c:pt>
                <c:pt idx="10">
                  <c:v>1.8238</c:v>
                </c:pt>
                <c:pt idx="11">
                  <c:v>2.3</c:v>
                </c:pt>
                <c:pt idx="12">
                  <c:v>2.3</c:v>
                </c:pt>
                <c:pt idx="13">
                  <c:v>2.8</c:v>
                </c:pt>
                <c:pt idx="14">
                  <c:v>2.8</c:v>
                </c:pt>
                <c:pt idx="15">
                  <c:v>2.8</c:v>
                </c:pt>
                <c:pt idx="16">
                  <c:v>2.8</c:v>
                </c:pt>
                <c:pt idx="17">
                  <c:v>2.87</c:v>
                </c:pt>
                <c:pt idx="18">
                  <c:v>2.87</c:v>
                </c:pt>
                <c:pt idx="19">
                  <c:v>3.195</c:v>
                </c:pt>
                <c:pt idx="20">
                  <c:v>3.195</c:v>
                </c:pt>
                <c:pt idx="21">
                  <c:v>4.145</c:v>
                </c:pt>
                <c:pt idx="22">
                  <c:v>4.145</c:v>
                </c:pt>
                <c:pt idx="23">
                  <c:v>4.145</c:v>
                </c:pt>
                <c:pt idx="24">
                  <c:v>4.145</c:v>
                </c:pt>
                <c:pt idx="25">
                  <c:v>4.9</c:v>
                </c:pt>
                <c:pt idx="26">
                  <c:v>4.9</c:v>
                </c:pt>
                <c:pt idx="27">
                  <c:v>4.9</c:v>
                </c:pt>
                <c:pt idx="28">
                  <c:v>4.9</c:v>
                </c:pt>
                <c:pt idx="29">
                  <c:v>4.9</c:v>
                </c:pt>
                <c:pt idx="30">
                  <c:v>4.9</c:v>
                </c:pt>
                <c:pt idx="31">
                  <c:v>5.5</c:v>
                </c:pt>
                <c:pt idx="32">
                  <c:v>5.5</c:v>
                </c:pt>
                <c:pt idx="33">
                  <c:v>5.95</c:v>
                </c:pt>
                <c:pt idx="34">
                  <c:v>5.95</c:v>
                </c:pt>
                <c:pt idx="35">
                  <c:v>5.95</c:v>
                </c:pt>
                <c:pt idx="36">
                  <c:v>5.95</c:v>
                </c:pt>
                <c:pt idx="37">
                  <c:v>5.95</c:v>
                </c:pt>
                <c:pt idx="38">
                  <c:v>5.95</c:v>
                </c:pt>
                <c:pt idx="39">
                  <c:v>5.95</c:v>
                </c:pt>
                <c:pt idx="40">
                  <c:v>5.95</c:v>
                </c:pt>
                <c:pt idx="41">
                  <c:v>5.95</c:v>
                </c:pt>
                <c:pt idx="42">
                  <c:v>5.95</c:v>
                </c:pt>
                <c:pt idx="43">
                  <c:v>6.4</c:v>
                </c:pt>
                <c:pt idx="44">
                  <c:v>6.4</c:v>
                </c:pt>
                <c:pt idx="45">
                  <c:v>7.384</c:v>
                </c:pt>
                <c:pt idx="46">
                  <c:v>7.384</c:v>
                </c:pt>
                <c:pt idx="47">
                  <c:v>8.184</c:v>
                </c:pt>
                <c:pt idx="48">
                  <c:v>8.184</c:v>
                </c:pt>
                <c:pt idx="49">
                  <c:v>8.184</c:v>
                </c:pt>
                <c:pt idx="50">
                  <c:v>8.184</c:v>
                </c:pt>
                <c:pt idx="51">
                  <c:v>8.965</c:v>
                </c:pt>
                <c:pt idx="52">
                  <c:v>8.965</c:v>
                </c:pt>
                <c:pt idx="53">
                  <c:v>9.815</c:v>
                </c:pt>
                <c:pt idx="54">
                  <c:v>9.815</c:v>
                </c:pt>
                <c:pt idx="55">
                  <c:v>10.615</c:v>
                </c:pt>
                <c:pt idx="56">
                  <c:v>10.615</c:v>
                </c:pt>
                <c:pt idx="57">
                  <c:v>12.104</c:v>
                </c:pt>
                <c:pt idx="58">
                  <c:v>12.104</c:v>
                </c:pt>
                <c:pt idx="59">
                  <c:v>14.294</c:v>
                </c:pt>
                <c:pt idx="60">
                  <c:v>14.294</c:v>
                </c:pt>
                <c:pt idx="61">
                  <c:v>15.194</c:v>
                </c:pt>
                <c:pt idx="62">
                  <c:v>15.194</c:v>
                </c:pt>
                <c:pt idx="63">
                  <c:v>16.394</c:v>
                </c:pt>
                <c:pt idx="64">
                  <c:v>16.394</c:v>
                </c:pt>
                <c:pt idx="65">
                  <c:v>16.699</c:v>
                </c:pt>
                <c:pt idx="66">
                  <c:v>16.699</c:v>
                </c:pt>
              </c:numCache>
            </c:numRef>
          </c:val>
          <c:smooth val="0"/>
        </c:ser>
        <c:dLbls>
          <c:showLegendKey val="0"/>
          <c:showVal val="0"/>
          <c:showCatName val="0"/>
          <c:showSerName val="0"/>
          <c:showPercent val="0"/>
          <c:showBubbleSize val="0"/>
        </c:dLbls>
        <c:marker val="1"/>
        <c:smooth val="0"/>
        <c:axId val="2123283960"/>
        <c:axId val="2093170024"/>
      </c:lineChart>
      <c:catAx>
        <c:axId val="2068342232"/>
        <c:scaling>
          <c:orientation val="minMax"/>
        </c:scaling>
        <c:delete val="0"/>
        <c:axPos val="b"/>
        <c:numFmt formatCode="General" sourceLinked="1"/>
        <c:majorTickMark val="out"/>
        <c:minorTickMark val="none"/>
        <c:tickLblPos val="low"/>
        <c:txPr>
          <a:bodyPr rot="0"/>
          <a:lstStyle/>
          <a:p>
            <a:pPr>
              <a:defRPr sz="1600" b="0">
                <a:solidFill>
                  <a:sysClr val="windowText" lastClr="000000"/>
                </a:solidFill>
              </a:defRPr>
            </a:pPr>
            <a:endParaRPr lang="en-US"/>
          </a:p>
        </c:txPr>
        <c:crossAx val="2093173224"/>
        <c:crosses val="autoZero"/>
        <c:auto val="1"/>
        <c:lblAlgn val="ctr"/>
        <c:lblOffset val="100"/>
        <c:tickLblSkip val="10"/>
        <c:tickMarkSkip val="5"/>
        <c:noMultiLvlLbl val="0"/>
      </c:catAx>
      <c:valAx>
        <c:axId val="2093173224"/>
        <c:scaling>
          <c:orientation val="minMax"/>
        </c:scaling>
        <c:delete val="1"/>
        <c:axPos val="l"/>
        <c:majorGridlines>
          <c:spPr>
            <a:ln w="6350" cap="flat">
              <a:solidFill>
                <a:schemeClr val="tx1">
                  <a:tint val="75000"/>
                  <a:shade val="95000"/>
                  <a:satMod val="105000"/>
                  <a:alpha val="5000"/>
                </a:schemeClr>
              </a:solidFill>
              <a:prstDash val="solid"/>
              <a:bevel/>
            </a:ln>
          </c:spPr>
        </c:majorGridlines>
        <c:numFmt formatCode="General" sourceLinked="1"/>
        <c:majorTickMark val="out"/>
        <c:minorTickMark val="none"/>
        <c:tickLblPos val="nextTo"/>
        <c:crossAx val="2068342232"/>
        <c:crosses val="autoZero"/>
        <c:crossBetween val="between"/>
      </c:valAx>
      <c:valAx>
        <c:axId val="2093170024"/>
        <c:scaling>
          <c:orientation val="minMax"/>
          <c:max val="18.0"/>
        </c:scaling>
        <c:delete val="0"/>
        <c:axPos val="r"/>
        <c:title>
          <c:tx>
            <c:rich>
              <a:bodyPr rot="-5400000" vert="horz"/>
              <a:lstStyle/>
              <a:p>
                <a:pPr>
                  <a:defRPr sz="1600" b="0"/>
                </a:pPr>
                <a:r>
                  <a:rPr lang="en-US" sz="1600" b="0"/>
                  <a:t>Trillions of</a:t>
                </a:r>
                <a:r>
                  <a:rPr lang="en-US" sz="1600" b="0" baseline="0"/>
                  <a:t> N</a:t>
                </a:r>
                <a:r>
                  <a:rPr lang="en-US" sz="1600" b="0"/>
                  <a:t>ominal</a:t>
                </a:r>
                <a:r>
                  <a:rPr lang="en-US" sz="1600" b="0" baseline="0"/>
                  <a:t> Dollars</a:t>
                </a:r>
                <a:endParaRPr lang="en-US" sz="1600" b="0"/>
              </a:p>
            </c:rich>
          </c:tx>
          <c:layout>
            <c:manualLayout>
              <c:xMode val="edge"/>
              <c:yMode val="edge"/>
              <c:x val="0.963616970955554"/>
              <c:y val="0.268751474144401"/>
            </c:manualLayout>
          </c:layout>
          <c:overlay val="0"/>
        </c:title>
        <c:numFmt formatCode="&quot;$&quot;#,##0" sourceLinked="0"/>
        <c:majorTickMark val="out"/>
        <c:minorTickMark val="none"/>
        <c:tickLblPos val="nextTo"/>
        <c:txPr>
          <a:bodyPr/>
          <a:lstStyle/>
          <a:p>
            <a:pPr>
              <a:defRPr sz="1600" b="0"/>
            </a:pPr>
            <a:endParaRPr lang="en-US"/>
          </a:p>
        </c:txPr>
        <c:crossAx val="2123283960"/>
        <c:crosses val="max"/>
        <c:crossBetween val="between"/>
        <c:majorUnit val="6.0"/>
      </c:valAx>
      <c:catAx>
        <c:axId val="2123283960"/>
        <c:scaling>
          <c:orientation val="minMax"/>
        </c:scaling>
        <c:delete val="1"/>
        <c:axPos val="b"/>
        <c:numFmt formatCode="General" sourceLinked="1"/>
        <c:majorTickMark val="out"/>
        <c:minorTickMark val="none"/>
        <c:tickLblPos val="nextTo"/>
        <c:crossAx val="2093170024"/>
        <c:crosses val="autoZero"/>
        <c:auto val="1"/>
        <c:lblAlgn val="ctr"/>
        <c:lblOffset val="100"/>
        <c:noMultiLvlLbl val="0"/>
      </c:catAx>
    </c:plotArea>
    <c:legend>
      <c:legendPos val="l"/>
      <c:layout>
        <c:manualLayout>
          <c:xMode val="edge"/>
          <c:yMode val="edge"/>
          <c:x val="0.063003663003663"/>
          <c:y val="0.197773198168686"/>
          <c:w val="0.245684981684982"/>
          <c:h val="0.176001842432328"/>
        </c:manualLayout>
      </c:layout>
      <c:overlay val="0"/>
      <c:txPr>
        <a:bodyPr/>
        <a:lstStyle/>
        <a:p>
          <a:pPr>
            <a:defRPr sz="1400"/>
          </a:pPr>
          <a:endParaRPr lang="en-US"/>
        </a:p>
      </c:txPr>
    </c:legend>
    <c:plotVisOnly val="1"/>
    <c:dispBlanksAs val="gap"/>
    <c:showDLblsOverMax val="0"/>
  </c:chart>
  <c:spPr>
    <a:ln>
      <a:noFill/>
    </a:ln>
  </c:spPr>
  <c:txPr>
    <a:bodyPr/>
    <a:lstStyle/>
    <a:p>
      <a:pPr>
        <a:defRPr>
          <a:latin typeface="Arial" pitchFamily="34" charset="0"/>
          <a:cs typeface="Arial" pitchFamily="34" charset="0"/>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2400"/>
              <a:t>Total Public Debt Subject to Debt Limit</a:t>
            </a:r>
          </a:p>
        </c:rich>
      </c:tx>
      <c:layout>
        <c:manualLayout>
          <c:xMode val="edge"/>
          <c:yMode val="edge"/>
          <c:x val="0.210233757403824"/>
          <c:y val="0.0202458419105826"/>
        </c:manualLayout>
      </c:layout>
      <c:overlay val="0"/>
      <c:spPr>
        <a:noFill/>
        <a:ln>
          <a:noFill/>
        </a:ln>
        <a:effectLst/>
      </c:spPr>
    </c:title>
    <c:autoTitleDeleted val="0"/>
    <c:plotArea>
      <c:layout>
        <c:manualLayout>
          <c:layoutTarget val="inner"/>
          <c:xMode val="edge"/>
          <c:yMode val="edge"/>
          <c:x val="0.123918088938895"/>
          <c:y val="0.122237168693185"/>
          <c:w val="0.826770959191748"/>
          <c:h val="0.714869989553371"/>
        </c:manualLayout>
      </c:layout>
      <c:areaChart>
        <c:grouping val="stacked"/>
        <c:varyColors val="0"/>
        <c:ser>
          <c:idx val="0"/>
          <c:order val="0"/>
          <c:tx>
            <c:strRef>
              <c:f>'Chart2 data'!$D$4</c:f>
              <c:strCache>
                <c:ptCount val="1"/>
                <c:pt idx="0">
                  <c:v>Intragovernmental</c:v>
                </c:pt>
              </c:strCache>
            </c:strRef>
          </c:tx>
          <c:spPr>
            <a:solidFill>
              <a:srgbClr val="006561"/>
            </a:solidFill>
            <a:ln>
              <a:noFill/>
            </a:ln>
            <a:effectLst/>
          </c:spPr>
          <c:cat>
            <c:numRef>
              <c:f>'Chart2 data'!$C$5:$C$21</c:f>
              <c:numCache>
                <c:formatCode>General</c:formatCode>
                <c:ptCount val="17"/>
                <c:pt idx="0">
                  <c:v>1996.0</c:v>
                </c:pt>
                <c:pt idx="1">
                  <c:v>1997.0</c:v>
                </c:pt>
                <c:pt idx="2">
                  <c:v>1998.0</c:v>
                </c:pt>
                <c:pt idx="3">
                  <c:v>1999.0</c:v>
                </c:pt>
                <c:pt idx="4">
                  <c:v>2000.0</c:v>
                </c:pt>
                <c:pt idx="5">
                  <c:v>2001.0</c:v>
                </c:pt>
                <c:pt idx="6">
                  <c:v>2002.0</c:v>
                </c:pt>
                <c:pt idx="7">
                  <c:v>2003.0</c:v>
                </c:pt>
                <c:pt idx="8">
                  <c:v>2004.0</c:v>
                </c:pt>
                <c:pt idx="9">
                  <c:v>2005.0</c:v>
                </c:pt>
                <c:pt idx="10">
                  <c:v>2006.0</c:v>
                </c:pt>
                <c:pt idx="11">
                  <c:v>2007.0</c:v>
                </c:pt>
                <c:pt idx="12">
                  <c:v>2008.0</c:v>
                </c:pt>
                <c:pt idx="13">
                  <c:v>2009.0</c:v>
                </c:pt>
                <c:pt idx="14">
                  <c:v>2010.0</c:v>
                </c:pt>
                <c:pt idx="15">
                  <c:v>2011.0</c:v>
                </c:pt>
                <c:pt idx="16">
                  <c:v>2012.0</c:v>
                </c:pt>
              </c:numCache>
            </c:numRef>
          </c:cat>
          <c:val>
            <c:numRef>
              <c:f>'Chart2 data'!$D$5:$D$21</c:f>
              <c:numCache>
                <c:formatCode>0.0%</c:formatCode>
                <c:ptCount val="17"/>
                <c:pt idx="0">
                  <c:v>0.181</c:v>
                </c:pt>
                <c:pt idx="1">
                  <c:v>0.188</c:v>
                </c:pt>
                <c:pt idx="2">
                  <c:v>0.197</c:v>
                </c:pt>
                <c:pt idx="3">
                  <c:v>0.208</c:v>
                </c:pt>
                <c:pt idx="4">
                  <c:v>0.22</c:v>
                </c:pt>
                <c:pt idx="5">
                  <c:v>0.236</c:v>
                </c:pt>
                <c:pt idx="6">
                  <c:v>0.247</c:v>
                </c:pt>
                <c:pt idx="7">
                  <c:v>0.253</c:v>
                </c:pt>
                <c:pt idx="8">
                  <c:v>0.256</c:v>
                </c:pt>
                <c:pt idx="9">
                  <c:v>0.259</c:v>
                </c:pt>
                <c:pt idx="10">
                  <c:v>0.269</c:v>
                </c:pt>
                <c:pt idx="11">
                  <c:v>0.276</c:v>
                </c:pt>
                <c:pt idx="12">
                  <c:v>0.29</c:v>
                </c:pt>
                <c:pt idx="13">
                  <c:v>0.312</c:v>
                </c:pt>
                <c:pt idx="14">
                  <c:v>0.315</c:v>
                </c:pt>
                <c:pt idx="15">
                  <c:v>0.308</c:v>
                </c:pt>
                <c:pt idx="16">
                  <c:v>0.303</c:v>
                </c:pt>
              </c:numCache>
            </c:numRef>
          </c:val>
        </c:ser>
        <c:ser>
          <c:idx val="1"/>
          <c:order val="1"/>
          <c:tx>
            <c:strRef>
              <c:f>'Chart2 data'!$E$4</c:f>
              <c:strCache>
                <c:ptCount val="1"/>
                <c:pt idx="0">
                  <c:v>Held by the Public</c:v>
                </c:pt>
              </c:strCache>
            </c:strRef>
          </c:tx>
          <c:spPr>
            <a:solidFill>
              <a:srgbClr val="00818C"/>
            </a:solidFill>
            <a:ln>
              <a:noFill/>
            </a:ln>
            <a:effectLst/>
          </c:spPr>
          <c:cat>
            <c:numRef>
              <c:f>'Chart2 data'!$C$5:$C$21</c:f>
              <c:numCache>
                <c:formatCode>General</c:formatCode>
                <c:ptCount val="17"/>
                <c:pt idx="0">
                  <c:v>1996.0</c:v>
                </c:pt>
                <c:pt idx="1">
                  <c:v>1997.0</c:v>
                </c:pt>
                <c:pt idx="2">
                  <c:v>1998.0</c:v>
                </c:pt>
                <c:pt idx="3">
                  <c:v>1999.0</c:v>
                </c:pt>
                <c:pt idx="4">
                  <c:v>2000.0</c:v>
                </c:pt>
                <c:pt idx="5">
                  <c:v>2001.0</c:v>
                </c:pt>
                <c:pt idx="6">
                  <c:v>2002.0</c:v>
                </c:pt>
                <c:pt idx="7">
                  <c:v>2003.0</c:v>
                </c:pt>
                <c:pt idx="8">
                  <c:v>2004.0</c:v>
                </c:pt>
                <c:pt idx="9">
                  <c:v>2005.0</c:v>
                </c:pt>
                <c:pt idx="10">
                  <c:v>2006.0</c:v>
                </c:pt>
                <c:pt idx="11">
                  <c:v>2007.0</c:v>
                </c:pt>
                <c:pt idx="12">
                  <c:v>2008.0</c:v>
                </c:pt>
                <c:pt idx="13">
                  <c:v>2009.0</c:v>
                </c:pt>
                <c:pt idx="14">
                  <c:v>2010.0</c:v>
                </c:pt>
                <c:pt idx="15">
                  <c:v>2011.0</c:v>
                </c:pt>
                <c:pt idx="16">
                  <c:v>2012.0</c:v>
                </c:pt>
              </c:numCache>
            </c:numRef>
          </c:cat>
          <c:val>
            <c:numRef>
              <c:f>'Chart2 data'!$E$5:$E$21</c:f>
              <c:numCache>
                <c:formatCode>General</c:formatCode>
                <c:ptCount val="17"/>
                <c:pt idx="0">
                  <c:v>0.469</c:v>
                </c:pt>
                <c:pt idx="1">
                  <c:v>0.445</c:v>
                </c:pt>
                <c:pt idx="2">
                  <c:v>0.418</c:v>
                </c:pt>
                <c:pt idx="3">
                  <c:v>0.384</c:v>
                </c:pt>
                <c:pt idx="4">
                  <c:v>0.338</c:v>
                </c:pt>
                <c:pt idx="5">
                  <c:v>0.32</c:v>
                </c:pt>
                <c:pt idx="6">
                  <c:v>0.329</c:v>
                </c:pt>
                <c:pt idx="7">
                  <c:v>0.346</c:v>
                </c:pt>
                <c:pt idx="8">
                  <c:v>0.358</c:v>
                </c:pt>
                <c:pt idx="9">
                  <c:v>0.359</c:v>
                </c:pt>
                <c:pt idx="10">
                  <c:v>0.358</c:v>
                </c:pt>
                <c:pt idx="11">
                  <c:v>0.355</c:v>
                </c:pt>
                <c:pt idx="12">
                  <c:v>0.402</c:v>
                </c:pt>
                <c:pt idx="13">
                  <c:v>0.541</c:v>
                </c:pt>
                <c:pt idx="14">
                  <c:v>0.619</c:v>
                </c:pt>
                <c:pt idx="15">
                  <c:v>0.668</c:v>
                </c:pt>
                <c:pt idx="16">
                  <c:v>0.713</c:v>
                </c:pt>
              </c:numCache>
            </c:numRef>
          </c:val>
        </c:ser>
        <c:dLbls>
          <c:showLegendKey val="0"/>
          <c:showVal val="0"/>
          <c:showCatName val="0"/>
          <c:showSerName val="0"/>
          <c:showPercent val="0"/>
          <c:showBubbleSize val="0"/>
        </c:dLbls>
        <c:axId val="2122773176"/>
        <c:axId val="2122776648"/>
      </c:areaChart>
      <c:catAx>
        <c:axId val="2122773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22776648"/>
        <c:crosses val="autoZero"/>
        <c:auto val="1"/>
        <c:lblAlgn val="ctr"/>
        <c:lblOffset val="100"/>
        <c:tickLblSkip val="4"/>
        <c:noMultiLvlLbl val="0"/>
      </c:catAx>
      <c:valAx>
        <c:axId val="2122776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22773176"/>
        <c:crosses val="autoZero"/>
        <c:crossBetween val="midCat"/>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tabSelected="1" zoomScale="115" workbookViewId="0"/>
  </sheetViews>
  <pageMargins left="0.7" right="0.7" top="0.75" bottom="0.75" header="0.3" footer="0.3"/>
  <pageSetup orientation="landscape"/>
  <drawing r:id="rId1"/>
</chartsheet>
</file>

<file path=xl/chartsheets/sheet2.xml><?xml version="1.0" encoding="utf-8"?>
<chartsheet xmlns="http://schemas.openxmlformats.org/spreadsheetml/2006/main" xmlns:r="http://schemas.openxmlformats.org/officeDocument/2006/relationships">
  <sheetPr/>
  <sheetViews>
    <sheetView zoomScale="13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47043" cy="627269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0.90478</cdr:x>
      <cdr:y>0.08778</cdr:y>
    </cdr:from>
    <cdr:to>
      <cdr:x>0.97286</cdr:x>
      <cdr:y>0.11503</cdr:y>
    </cdr:to>
    <cdr:sp macro="" textlink="">
      <cdr:nvSpPr>
        <cdr:cNvPr id="10" name="Rectangle 9"/>
        <cdr:cNvSpPr/>
      </cdr:nvSpPr>
      <cdr:spPr>
        <a:xfrm xmlns:a="http://schemas.openxmlformats.org/drawingml/2006/main">
          <a:off x="7848601" y="552450"/>
          <a:ext cx="590550" cy="1714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b="1">
            <a:solidFill>
              <a:sysClr val="windowText" lastClr="000000"/>
            </a:solidFill>
          </a:endParaRPr>
        </a:p>
      </cdr:txBody>
    </cdr:sp>
  </cdr:relSizeAnchor>
  <cdr:relSizeAnchor xmlns:cdr="http://schemas.openxmlformats.org/drawingml/2006/chartDrawing">
    <cdr:from>
      <cdr:x>0.55639</cdr:x>
      <cdr:y>0.91113</cdr:y>
    </cdr:from>
    <cdr:to>
      <cdr:x>0.99592</cdr:x>
      <cdr:y>0.98832</cdr:y>
    </cdr:to>
    <cdr:sp macro="" textlink="">
      <cdr:nvSpPr>
        <cdr:cNvPr id="14" name="TextBox 13"/>
        <cdr:cNvSpPr txBox="1"/>
      </cdr:nvSpPr>
      <cdr:spPr>
        <a:xfrm xmlns:a="http://schemas.openxmlformats.org/drawingml/2006/main">
          <a:off x="4826454" y="5734049"/>
          <a:ext cx="3812721" cy="48577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0.29626</cdr:x>
      <cdr:y>0.86611</cdr:y>
    </cdr:from>
    <cdr:to>
      <cdr:x>0.97924</cdr:x>
      <cdr:y>0.94135</cdr:y>
    </cdr:to>
    <cdr:sp macro="" textlink="">
      <cdr:nvSpPr>
        <cdr:cNvPr id="15" name="TextBox 14"/>
        <cdr:cNvSpPr txBox="1"/>
      </cdr:nvSpPr>
      <cdr:spPr>
        <a:xfrm xmlns:a="http://schemas.openxmlformats.org/drawingml/2006/main">
          <a:off x="2567898" y="5453032"/>
          <a:ext cx="5919900" cy="47371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r"/>
          <a:r>
            <a:rPr lang="en-US" sz="1050" i="0">
              <a:latin typeface="Arial" panose="020B0604020202020204" pitchFamily="34" charset="0"/>
              <a:cs typeface="Arial" panose="020B0604020202020204" pitchFamily="34" charset="0"/>
            </a:rPr>
            <a:t>Source: US Treasury and</a:t>
          </a:r>
          <a:r>
            <a:rPr lang="en-US" sz="1050" i="0" baseline="0">
              <a:latin typeface="Arial" panose="020B0604020202020204" pitchFamily="34" charset="0"/>
              <a:cs typeface="Arial" panose="020B0604020202020204" pitchFamily="34" charset="0"/>
            </a:rPr>
            <a:t> </a:t>
          </a:r>
          <a:r>
            <a:rPr lang="en-US" sz="1050" i="0">
              <a:latin typeface="Arial" panose="020B0604020202020204" pitchFamily="34" charset="0"/>
              <a:cs typeface="Arial" panose="020B0604020202020204" pitchFamily="34" charset="0"/>
            </a:rPr>
            <a:t>Congressional Research Service.</a:t>
          </a:r>
        </a:p>
        <a:p xmlns:a="http://schemas.openxmlformats.org/drawingml/2006/main">
          <a:pPr algn="r"/>
          <a:r>
            <a:rPr lang="en-US" sz="1050" i="0" baseline="0">
              <a:latin typeface="Arial" panose="020B0604020202020204" pitchFamily="34" charset="0"/>
              <a:cs typeface="Arial" panose="020B0604020202020204" pitchFamily="34" charset="0"/>
            </a:rPr>
            <a:t>Date note: National debt figures represent debt at the end of the year.</a:t>
          </a:r>
        </a:p>
        <a:p xmlns:a="http://schemas.openxmlformats.org/drawingml/2006/main">
          <a:pPr algn="r"/>
          <a:r>
            <a:rPr lang="en-US" sz="1050" i="0" baseline="0">
              <a:latin typeface="Arial" panose="020B0604020202020204" pitchFamily="34" charset="0"/>
              <a:cs typeface="Arial" panose="020B0604020202020204" pitchFamily="34" charset="0"/>
            </a:rPr>
            <a:t>2013 estimate uses public debt data as of August 31, 2013.</a:t>
          </a:r>
        </a:p>
        <a:p xmlns:a="http://schemas.openxmlformats.org/drawingml/2006/main">
          <a:pPr algn="r"/>
          <a:r>
            <a:rPr lang="en-US" sz="1050" i="0" baseline="0">
              <a:latin typeface="Arial" panose="020B0604020202020204" pitchFamily="34" charset="0"/>
              <a:cs typeface="Arial" panose="020B0604020202020204" pitchFamily="34" charset="0"/>
            </a:rPr>
            <a:t>Produced by Veronique de Rugy, Mercatus Center at George Mason University.</a:t>
          </a:r>
          <a:endParaRPr lang="en-US" sz="1050" i="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0.11994</cdr:x>
      <cdr:y>0.91393</cdr:y>
    </cdr:from>
    <cdr:to>
      <cdr:x>0.37925</cdr:x>
      <cdr:y>0.95118</cdr:y>
    </cdr:to>
    <cdr:sp macro="" textlink="">
      <cdr:nvSpPr>
        <cdr:cNvPr id="17" name="TextBox 16"/>
        <cdr:cNvSpPr txBox="1"/>
      </cdr:nvSpPr>
      <cdr:spPr>
        <a:xfrm xmlns:a="http://schemas.openxmlformats.org/drawingml/2006/main">
          <a:off x="1040422" y="5751635"/>
          <a:ext cx="2249366" cy="23446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sz="900"/>
        </a:p>
      </cdr:txBody>
    </cdr:sp>
  </cdr:relSizeAnchor>
  <cdr:relSizeAnchor xmlns:cdr="http://schemas.openxmlformats.org/drawingml/2006/chartDrawing">
    <cdr:from>
      <cdr:x>0.78922</cdr:x>
      <cdr:y>0.78423</cdr:y>
    </cdr:from>
    <cdr:to>
      <cdr:x>0.90623</cdr:x>
      <cdr:y>0.81037</cdr:y>
    </cdr:to>
    <cdr:sp macro="" textlink="">
      <cdr:nvSpPr>
        <cdr:cNvPr id="20" name="Rectangle 19"/>
        <cdr:cNvSpPr/>
      </cdr:nvSpPr>
      <cdr:spPr>
        <a:xfrm xmlns:a="http://schemas.openxmlformats.org/drawingml/2006/main">
          <a:off x="6845204" y="4938850"/>
          <a:ext cx="1014825" cy="164622"/>
        </a:xfrm>
        <a:prstGeom xmlns:a="http://schemas.openxmlformats.org/drawingml/2006/main" prst="rect">
          <a:avLst/>
        </a:prstGeom>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0.57896</cdr:x>
      <cdr:y>0.7858</cdr:y>
    </cdr:from>
    <cdr:to>
      <cdr:x>0.77532</cdr:x>
      <cdr:y>0.81091</cdr:y>
    </cdr:to>
    <cdr:sp macro="" textlink="">
      <cdr:nvSpPr>
        <cdr:cNvPr id="21" name="Rectangle 20"/>
        <cdr:cNvSpPr/>
      </cdr:nvSpPr>
      <cdr:spPr>
        <a:xfrm xmlns:a="http://schemas.openxmlformats.org/drawingml/2006/main">
          <a:off x="5018281" y="4947416"/>
          <a:ext cx="1701999" cy="158093"/>
        </a:xfrm>
        <a:prstGeom xmlns:a="http://schemas.openxmlformats.org/drawingml/2006/main" prst="rect">
          <a:avLst/>
        </a:prstGeom>
        <a:ln xmlns:a="http://schemas.openxmlformats.org/drawingml/2006/main">
          <a:noFill/>
        </a:ln>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0.26682</cdr:x>
      <cdr:y>0.78793</cdr:y>
    </cdr:from>
    <cdr:to>
      <cdr:x>0.35518</cdr:x>
      <cdr:y>0.81064</cdr:y>
    </cdr:to>
    <cdr:sp macro="" textlink="">
      <cdr:nvSpPr>
        <cdr:cNvPr id="24" name="Rectangle 23"/>
        <cdr:cNvSpPr/>
      </cdr:nvSpPr>
      <cdr:spPr>
        <a:xfrm xmlns:a="http://schemas.openxmlformats.org/drawingml/2006/main">
          <a:off x="2314239" y="4962168"/>
          <a:ext cx="766377" cy="143021"/>
        </a:xfrm>
        <a:prstGeom xmlns:a="http://schemas.openxmlformats.org/drawingml/2006/main" prst="rect">
          <a:avLst/>
        </a:prstGeom>
        <a:solidFill xmlns:a="http://schemas.openxmlformats.org/drawingml/2006/main">
          <a:srgbClr val="C0504D"/>
        </a:solidFill>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0.36954</cdr:x>
      <cdr:y>0.78567</cdr:y>
    </cdr:from>
    <cdr:to>
      <cdr:x>0.56667</cdr:x>
      <cdr:y>0.81033</cdr:y>
    </cdr:to>
    <cdr:sp macro="" textlink="">
      <cdr:nvSpPr>
        <cdr:cNvPr id="22" name="Rectangle 21"/>
        <cdr:cNvSpPr/>
      </cdr:nvSpPr>
      <cdr:spPr>
        <a:xfrm xmlns:a="http://schemas.openxmlformats.org/drawingml/2006/main">
          <a:off x="3205162" y="4947950"/>
          <a:ext cx="1709737" cy="155239"/>
        </a:xfrm>
        <a:prstGeom xmlns:a="http://schemas.openxmlformats.org/drawingml/2006/main" prst="rect">
          <a:avLst/>
        </a:prstGeom>
        <a:solidFill xmlns:a="http://schemas.openxmlformats.org/drawingml/2006/main">
          <a:schemeClr val="accent1"/>
        </a:solidFill>
        <a:ln xmlns:a="http://schemas.openxmlformats.org/drawingml/2006/main">
          <a:noFill/>
        </a:ln>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0.05534</cdr:x>
      <cdr:y>0.78888</cdr:y>
    </cdr:from>
    <cdr:to>
      <cdr:x>0.2521</cdr:x>
      <cdr:y>0.81027</cdr:y>
    </cdr:to>
    <cdr:sp macro="" textlink="">
      <cdr:nvSpPr>
        <cdr:cNvPr id="23" name="Rectangle 22"/>
        <cdr:cNvSpPr/>
      </cdr:nvSpPr>
      <cdr:spPr>
        <a:xfrm xmlns:a="http://schemas.openxmlformats.org/drawingml/2006/main">
          <a:off x="479673" y="4966808"/>
          <a:ext cx="1705474" cy="134670"/>
        </a:xfrm>
        <a:prstGeom xmlns:a="http://schemas.openxmlformats.org/drawingml/2006/main" prst="rect">
          <a:avLst/>
        </a:prstGeom>
        <a:solidFill xmlns:a="http://schemas.openxmlformats.org/drawingml/2006/main">
          <a:srgbClr val="C0504D"/>
        </a:solidFill>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0.62657</cdr:x>
      <cdr:y>0.77846</cdr:y>
    </cdr:from>
    <cdr:to>
      <cdr:x>0.75064</cdr:x>
      <cdr:y>0.82084</cdr:y>
    </cdr:to>
    <cdr:sp macro="" textlink="">
      <cdr:nvSpPr>
        <cdr:cNvPr id="25" name="TextBox 24"/>
        <cdr:cNvSpPr txBox="1"/>
      </cdr:nvSpPr>
      <cdr:spPr>
        <a:xfrm xmlns:a="http://schemas.openxmlformats.org/drawingml/2006/main">
          <a:off x="5434429" y="4902512"/>
          <a:ext cx="1076103" cy="266897"/>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100" b="1">
              <a:solidFill>
                <a:schemeClr val="bg1"/>
              </a:solidFill>
              <a:latin typeface="Arial" pitchFamily="34" charset="0"/>
              <a:cs typeface="Arial" pitchFamily="34" charset="0"/>
            </a:rPr>
            <a:t>G.W.</a:t>
          </a:r>
          <a:r>
            <a:rPr lang="en-US" sz="1100" b="1" baseline="0">
              <a:solidFill>
                <a:schemeClr val="bg1"/>
              </a:solidFill>
              <a:latin typeface="Arial" pitchFamily="34" charset="0"/>
              <a:cs typeface="Arial" pitchFamily="34" charset="0"/>
            </a:rPr>
            <a:t> </a:t>
          </a:r>
          <a:r>
            <a:rPr lang="en-US" sz="1100" b="1">
              <a:solidFill>
                <a:schemeClr val="bg1"/>
              </a:solidFill>
              <a:latin typeface="Arial" pitchFamily="34" charset="0"/>
              <a:cs typeface="Arial" pitchFamily="34" charset="0"/>
            </a:rPr>
            <a:t>BUSH</a:t>
          </a:r>
        </a:p>
      </cdr:txBody>
    </cdr:sp>
  </cdr:relSizeAnchor>
  <cdr:relSizeAnchor xmlns:cdr="http://schemas.openxmlformats.org/drawingml/2006/chartDrawing">
    <cdr:from>
      <cdr:x>0.80778</cdr:x>
      <cdr:y>0.77812</cdr:y>
    </cdr:from>
    <cdr:to>
      <cdr:x>0.8705</cdr:x>
      <cdr:y>0.8175</cdr:y>
    </cdr:to>
    <cdr:sp macro="" textlink="">
      <cdr:nvSpPr>
        <cdr:cNvPr id="27" name="TextBox 26"/>
        <cdr:cNvSpPr txBox="1"/>
      </cdr:nvSpPr>
      <cdr:spPr>
        <a:xfrm xmlns:a="http://schemas.openxmlformats.org/drawingml/2006/main">
          <a:off x="7006203" y="4900371"/>
          <a:ext cx="543993" cy="24800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100" b="1">
              <a:solidFill>
                <a:schemeClr val="bg1"/>
              </a:solidFill>
              <a:latin typeface="Arial" pitchFamily="34" charset="0"/>
              <a:cs typeface="Arial" pitchFamily="34" charset="0"/>
            </a:rPr>
            <a:t>OBAMA</a:t>
          </a:r>
        </a:p>
      </cdr:txBody>
    </cdr:sp>
  </cdr:relSizeAnchor>
  <cdr:relSizeAnchor xmlns:cdr="http://schemas.openxmlformats.org/drawingml/2006/chartDrawing">
    <cdr:from>
      <cdr:x>0.27686</cdr:x>
      <cdr:y>0.77965</cdr:y>
    </cdr:from>
    <cdr:to>
      <cdr:x>0.33945</cdr:x>
      <cdr:y>0.82052</cdr:y>
    </cdr:to>
    <cdr:sp macro="" textlink="">
      <cdr:nvSpPr>
        <cdr:cNvPr id="29" name="TextBox 28"/>
        <cdr:cNvSpPr txBox="1"/>
      </cdr:nvSpPr>
      <cdr:spPr>
        <a:xfrm xmlns:a="http://schemas.openxmlformats.org/drawingml/2006/main">
          <a:off x="2401329" y="4910031"/>
          <a:ext cx="542865" cy="257387"/>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100" b="1">
              <a:solidFill>
                <a:schemeClr val="bg1"/>
              </a:solidFill>
              <a:latin typeface="Arial" pitchFamily="34" charset="0"/>
              <a:cs typeface="Arial" pitchFamily="34" charset="0"/>
            </a:rPr>
            <a:t>BUSH</a:t>
          </a:r>
        </a:p>
      </cdr:txBody>
    </cdr:sp>
  </cdr:relSizeAnchor>
  <cdr:relSizeAnchor xmlns:cdr="http://schemas.openxmlformats.org/drawingml/2006/chartDrawing">
    <cdr:from>
      <cdr:x>0.42377</cdr:x>
      <cdr:y>0.77855</cdr:y>
    </cdr:from>
    <cdr:to>
      <cdr:x>0.51491</cdr:x>
      <cdr:y>0.8179</cdr:y>
    </cdr:to>
    <cdr:sp macro="" textlink="">
      <cdr:nvSpPr>
        <cdr:cNvPr id="30" name="TextBox 29"/>
        <cdr:cNvSpPr txBox="1"/>
      </cdr:nvSpPr>
      <cdr:spPr>
        <a:xfrm xmlns:a="http://schemas.openxmlformats.org/drawingml/2006/main">
          <a:off x="3675512" y="4903095"/>
          <a:ext cx="790490" cy="24781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100" b="1">
              <a:solidFill>
                <a:schemeClr val="bg1"/>
              </a:solidFill>
              <a:latin typeface="Arial" pitchFamily="34" charset="0"/>
              <a:cs typeface="Arial" pitchFamily="34" charset="0"/>
            </a:rPr>
            <a:t>CLINTON</a:t>
          </a:r>
        </a:p>
      </cdr:txBody>
    </cdr:sp>
  </cdr:relSizeAnchor>
  <cdr:relSizeAnchor xmlns:cdr="http://schemas.openxmlformats.org/drawingml/2006/chartDrawing">
    <cdr:from>
      <cdr:x>0.00549</cdr:x>
      <cdr:y>0.72692</cdr:y>
    </cdr:from>
    <cdr:to>
      <cdr:x>0.056</cdr:x>
      <cdr:y>0.75719</cdr:y>
    </cdr:to>
    <cdr:sp macro="" textlink="">
      <cdr:nvSpPr>
        <cdr:cNvPr id="31" name="TextBox 30"/>
        <cdr:cNvSpPr txBox="1"/>
      </cdr:nvSpPr>
      <cdr:spPr>
        <a:xfrm xmlns:a="http://schemas.openxmlformats.org/drawingml/2006/main">
          <a:off x="47625" y="4577950"/>
          <a:ext cx="438091" cy="190631"/>
        </a:xfrm>
        <a:prstGeom xmlns:a="http://schemas.openxmlformats.org/drawingml/2006/main" prst="rect">
          <a:avLst/>
        </a:prstGeom>
      </cdr:spPr>
      <cdr:txBody>
        <a:bodyPr xmlns:a="http://schemas.openxmlformats.org/drawingml/2006/main" wrap="none" rtlCol="0" anchor="t"/>
        <a:lstStyle xmlns:a="http://schemas.openxmlformats.org/drawingml/2006/main"/>
        <a:p xmlns:a="http://schemas.openxmlformats.org/drawingml/2006/main">
          <a:pPr algn="l"/>
          <a:r>
            <a:rPr lang="en-US" sz="900" b="1">
              <a:latin typeface="Arial" pitchFamily="34" charset="0"/>
              <a:cs typeface="Arial" pitchFamily="34" charset="0"/>
            </a:rPr>
            <a:t>CARTER</a:t>
          </a:r>
        </a:p>
      </cdr:txBody>
    </cdr:sp>
  </cdr:relSizeAnchor>
  <cdr:relSizeAnchor xmlns:cdr="http://schemas.openxmlformats.org/drawingml/2006/chartDrawing">
    <cdr:from>
      <cdr:x>0.11046</cdr:x>
      <cdr:y>0.78006</cdr:y>
    </cdr:from>
    <cdr:to>
      <cdr:x>0.21148</cdr:x>
      <cdr:y>0.8179</cdr:y>
    </cdr:to>
    <cdr:sp macro="" textlink="">
      <cdr:nvSpPr>
        <cdr:cNvPr id="28" name="TextBox 27"/>
        <cdr:cNvSpPr txBox="1"/>
      </cdr:nvSpPr>
      <cdr:spPr>
        <a:xfrm xmlns:a="http://schemas.openxmlformats.org/drawingml/2006/main">
          <a:off x="958088" y="4912604"/>
          <a:ext cx="876182" cy="23830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100" b="1">
              <a:solidFill>
                <a:schemeClr val="bg1"/>
              </a:solidFill>
              <a:latin typeface="Arial" pitchFamily="34" charset="0"/>
              <a:cs typeface="Arial" pitchFamily="34" charset="0"/>
            </a:rPr>
            <a:t>REAGAN</a:t>
          </a:r>
        </a:p>
      </cdr:txBody>
    </cdr:sp>
  </cdr:relSizeAnchor>
  <cdr:relSizeAnchor xmlns:cdr="http://schemas.openxmlformats.org/drawingml/2006/chartDrawing">
    <cdr:from>
      <cdr:x>0.44452</cdr:x>
      <cdr:y>0.44629</cdr:y>
    </cdr:from>
    <cdr:to>
      <cdr:x>0.6477</cdr:x>
      <cdr:y>0.49321</cdr:y>
    </cdr:to>
    <cdr:sp macro="" textlink="">
      <cdr:nvSpPr>
        <cdr:cNvPr id="34" name="TextBox 33"/>
        <cdr:cNvSpPr txBox="1"/>
      </cdr:nvSpPr>
      <cdr:spPr>
        <a:xfrm xmlns:a="http://schemas.openxmlformats.org/drawingml/2006/main">
          <a:off x="3852991" y="2809877"/>
          <a:ext cx="1761114" cy="29541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ctr"/>
          <a:r>
            <a:rPr lang="en-US" sz="1500" b="0">
              <a:latin typeface="Arial" pitchFamily="34" charset="0"/>
              <a:cs typeface="Arial" pitchFamily="34" charset="0"/>
            </a:rPr>
            <a:t>Budget </a:t>
          </a:r>
        </a:p>
        <a:p xmlns:a="http://schemas.openxmlformats.org/drawingml/2006/main">
          <a:pPr algn="ctr"/>
          <a:r>
            <a:rPr lang="en-US" sz="1500" b="0">
              <a:latin typeface="Arial" pitchFamily="34" charset="0"/>
              <a:cs typeface="Arial" pitchFamily="34" charset="0"/>
            </a:rPr>
            <a:t>Surplus</a:t>
          </a:r>
        </a:p>
        <a:p xmlns:a="http://schemas.openxmlformats.org/drawingml/2006/main">
          <a:pPr algn="ctr"/>
          <a:r>
            <a:rPr lang="en-US" sz="1200" b="0">
              <a:latin typeface="Arial" pitchFamily="34" charset="0"/>
              <a:cs typeface="Arial" pitchFamily="34" charset="0"/>
            </a:rPr>
            <a:t>1998</a:t>
          </a:r>
          <a:r>
            <a:rPr lang="en-US" sz="1200" b="0" i="1">
              <a:effectLst/>
              <a:latin typeface="Arial" panose="020B0604020202020204" pitchFamily="34" charset="0"/>
              <a:ea typeface="+mn-ea"/>
              <a:cs typeface="Arial" panose="020B0604020202020204" pitchFamily="34" charset="0"/>
            </a:rPr>
            <a:t>–</a:t>
          </a:r>
          <a:r>
            <a:rPr lang="en-US" sz="1200" b="0">
              <a:latin typeface="Arial" pitchFamily="34" charset="0"/>
              <a:cs typeface="Arial" pitchFamily="34" charset="0"/>
            </a:rPr>
            <a:t>2001</a:t>
          </a:r>
        </a:p>
      </cdr:txBody>
    </cdr:sp>
  </cdr:relSizeAnchor>
  <cdr:relSizeAnchor xmlns:cdr="http://schemas.openxmlformats.org/drawingml/2006/chartDrawing">
    <cdr:from>
      <cdr:x>0.03377</cdr:x>
      <cdr:y>0.75345</cdr:y>
    </cdr:from>
    <cdr:to>
      <cdr:x>0.03401</cdr:x>
      <cdr:y>0.77211</cdr:y>
    </cdr:to>
    <cdr:cxnSp macro="">
      <cdr:nvCxnSpPr>
        <cdr:cNvPr id="35" name="Straight Connector 34"/>
        <cdr:cNvCxnSpPr/>
      </cdr:nvCxnSpPr>
      <cdr:spPr>
        <a:xfrm xmlns:a="http://schemas.openxmlformats.org/drawingml/2006/main" flipH="1">
          <a:off x="292894" y="4745024"/>
          <a:ext cx="2083" cy="117488"/>
        </a:xfrm>
        <a:prstGeom xmlns:a="http://schemas.openxmlformats.org/drawingml/2006/main" prst="line">
          <a:avLst/>
        </a:prstGeom>
        <a:ln xmlns:a="http://schemas.openxmlformats.org/drawingml/2006/main" w="12700">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0.4996</cdr:x>
      <cdr:y>0.58132</cdr:y>
    </cdr:from>
    <cdr:to>
      <cdr:x>0.59313</cdr:x>
      <cdr:y>0.81185</cdr:y>
    </cdr:to>
    <cdr:sp macro="" textlink="">
      <cdr:nvSpPr>
        <cdr:cNvPr id="32" name="Rectangle 31"/>
        <cdr:cNvSpPr/>
      </cdr:nvSpPr>
      <cdr:spPr>
        <a:xfrm xmlns:a="http://schemas.openxmlformats.org/drawingml/2006/main">
          <a:off x="4330387" y="3659981"/>
          <a:ext cx="810732" cy="1451457"/>
        </a:xfrm>
        <a:prstGeom xmlns:a="http://schemas.openxmlformats.org/drawingml/2006/main" prst="rect">
          <a:avLst/>
        </a:prstGeom>
        <a:solidFill xmlns:a="http://schemas.openxmlformats.org/drawingml/2006/main">
          <a:srgbClr val="FFFF00">
            <a:alpha val="24000"/>
          </a:srgbClr>
        </a:solidFill>
        <a:ln xmlns:a="http://schemas.openxmlformats.org/drawingml/2006/main">
          <a:noFill/>
          <a:prstDash val="sysDot"/>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0.09615</cdr:x>
      <cdr:y>0.23449</cdr:y>
    </cdr:from>
    <cdr:to>
      <cdr:x>0.11011</cdr:x>
      <cdr:y>0.24902</cdr:y>
    </cdr:to>
    <cdr:sp macro="" textlink="">
      <cdr:nvSpPr>
        <cdr:cNvPr id="5" name="Rectangle 4"/>
        <cdr:cNvSpPr/>
      </cdr:nvSpPr>
      <cdr:spPr>
        <a:xfrm xmlns:a="http://schemas.openxmlformats.org/drawingml/2006/main">
          <a:off x="833438" y="1476375"/>
          <a:ext cx="120966" cy="91440"/>
        </a:xfrm>
        <a:prstGeom xmlns:a="http://schemas.openxmlformats.org/drawingml/2006/main" prst="rect">
          <a:avLst/>
        </a:prstGeom>
        <a:solidFill xmlns:a="http://schemas.openxmlformats.org/drawingml/2006/main">
          <a:schemeClr val="accent2"/>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0.10554</cdr:x>
      <cdr:y>0.09835</cdr:y>
    </cdr:from>
    <cdr:to>
      <cdr:x>0.1847</cdr:x>
      <cdr:y>0.14197</cdr:y>
    </cdr:to>
    <cdr:sp macro="" textlink="">
      <cdr:nvSpPr>
        <cdr:cNvPr id="2" name="TextBox 1"/>
        <cdr:cNvSpPr txBox="1"/>
      </cdr:nvSpPr>
      <cdr:spPr>
        <a:xfrm xmlns:a="http://schemas.openxmlformats.org/drawingml/2006/main">
          <a:off x="914400" y="618521"/>
          <a:ext cx="685800" cy="27432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1400">
              <a:latin typeface="Arial" panose="020B0604020202020204" pitchFamily="34" charset="0"/>
              <a:cs typeface="Arial" panose="020B0604020202020204" pitchFamily="34" charset="0"/>
            </a:rPr>
            <a:t>of GDP</a:t>
          </a:r>
        </a:p>
      </cdr:txBody>
    </cdr:sp>
  </cdr:relSizeAnchor>
  <cdr:relSizeAnchor xmlns:cdr="http://schemas.openxmlformats.org/drawingml/2006/chartDrawing">
    <cdr:from>
      <cdr:x>0.43725</cdr:x>
      <cdr:y>0.73022</cdr:y>
    </cdr:from>
    <cdr:to>
      <cdr:x>0.54279</cdr:x>
      <cdr:y>0.87561</cdr:y>
    </cdr:to>
    <cdr:sp macro="" textlink="">
      <cdr:nvSpPr>
        <cdr:cNvPr id="3" name="TextBox 2"/>
        <cdr:cNvSpPr txBox="1"/>
      </cdr:nvSpPr>
      <cdr:spPr>
        <a:xfrm xmlns:a="http://schemas.openxmlformats.org/drawingml/2006/main">
          <a:off x="3788229" y="459241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800" b="1">
              <a:solidFill>
                <a:schemeClr val="bg1"/>
              </a:solidFill>
              <a:latin typeface="Arial" panose="020B0604020202020204" pitchFamily="34" charset="0"/>
              <a:cs typeface="Arial" panose="020B0604020202020204" pitchFamily="34" charset="0"/>
            </a:rPr>
            <a:t>Intragovernmental</a:t>
          </a:r>
        </a:p>
      </cdr:txBody>
    </cdr:sp>
  </cdr:relSizeAnchor>
  <cdr:relSizeAnchor xmlns:cdr="http://schemas.openxmlformats.org/drawingml/2006/chartDrawing">
    <cdr:from>
      <cdr:x>0.49017</cdr:x>
      <cdr:y>0.5442</cdr:y>
    </cdr:from>
    <cdr:to>
      <cdr:x>0.59571</cdr:x>
      <cdr:y>0.68959</cdr:y>
    </cdr:to>
    <cdr:sp macro="" textlink="">
      <cdr:nvSpPr>
        <cdr:cNvPr id="4" name="TextBox 3"/>
        <cdr:cNvSpPr txBox="1"/>
      </cdr:nvSpPr>
      <cdr:spPr>
        <a:xfrm xmlns:a="http://schemas.openxmlformats.org/drawingml/2006/main">
          <a:off x="4241967" y="3413720"/>
          <a:ext cx="913358" cy="9120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baseline="0">
              <a:solidFill>
                <a:schemeClr val="bg1"/>
              </a:solidFill>
              <a:latin typeface="Arial" panose="020B0604020202020204" pitchFamily="34" charset="0"/>
              <a:cs typeface="Arial" panose="020B0604020202020204" pitchFamily="34" charset="0"/>
            </a:rPr>
            <a:t>Public</a:t>
          </a:r>
          <a:endParaRPr lang="en-US" sz="2000" b="1">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0.12493</cdr:x>
      <cdr:y>0.83697</cdr:y>
    </cdr:from>
    <cdr:to>
      <cdr:x>0.95057</cdr:x>
      <cdr:y>0.83697</cdr:y>
    </cdr:to>
    <cdr:cxnSp macro="">
      <cdr:nvCxnSpPr>
        <cdr:cNvPr id="6" name="Straight Connector 5"/>
        <cdr:cNvCxnSpPr/>
      </cdr:nvCxnSpPr>
      <cdr:spPr>
        <a:xfrm xmlns:a="http://schemas.openxmlformats.org/drawingml/2006/main">
          <a:off x="1082340" y="5263816"/>
          <a:ext cx="7153275" cy="0"/>
        </a:xfrm>
        <a:prstGeom xmlns:a="http://schemas.openxmlformats.org/drawingml/2006/main" prst="line">
          <a:avLst/>
        </a:prstGeom>
        <a:ln xmlns:a="http://schemas.openxmlformats.org/drawingml/2006/main" w="3492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0.27578</cdr:x>
      <cdr:y>0.89799</cdr:y>
    </cdr:from>
    <cdr:to>
      <cdr:x>0.95951</cdr:x>
      <cdr:y>0.97333</cdr:y>
    </cdr:to>
    <cdr:sp macro="" textlink="">
      <cdr:nvSpPr>
        <cdr:cNvPr id="7" name="TextBox 1"/>
        <cdr:cNvSpPr txBox="1"/>
      </cdr:nvSpPr>
      <cdr:spPr>
        <a:xfrm xmlns:a="http://schemas.openxmlformats.org/drawingml/2006/main">
          <a:off x="2389352" y="5647560"/>
          <a:ext cx="5923727" cy="4738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100" i="0">
              <a:latin typeface="Arial" panose="020B0604020202020204" pitchFamily="34" charset="0"/>
              <a:cs typeface="Arial" panose="020B0604020202020204" pitchFamily="34" charset="0"/>
            </a:rPr>
            <a:t>Source: CRS Report, "The Debt Limit:</a:t>
          </a:r>
          <a:r>
            <a:rPr lang="en-US" sz="1100" i="0" baseline="0">
              <a:latin typeface="Arial" panose="020B0604020202020204" pitchFamily="34" charset="0"/>
              <a:cs typeface="Arial" panose="020B0604020202020204" pitchFamily="34" charset="0"/>
            </a:rPr>
            <a:t> History and Recent Increases," August 27, 2013</a:t>
          </a:r>
          <a:r>
            <a:rPr lang="en-US" sz="1100" i="0">
              <a:latin typeface="Arial" panose="020B0604020202020204" pitchFamily="34" charset="0"/>
              <a:cs typeface="Arial" panose="020B0604020202020204" pitchFamily="34" charset="0"/>
            </a:rPr>
            <a:t>.</a:t>
          </a:r>
        </a:p>
        <a:p xmlns:a="http://schemas.openxmlformats.org/drawingml/2006/main">
          <a:pPr algn="r"/>
          <a:r>
            <a:rPr lang="en-US" sz="1100" i="0" baseline="0">
              <a:latin typeface="Arial" panose="020B0604020202020204" pitchFamily="34" charset="0"/>
              <a:cs typeface="Arial" panose="020B0604020202020204" pitchFamily="34" charset="0"/>
            </a:rPr>
            <a:t>Date note: National debt figures represent debt at the end of the year.</a:t>
          </a:r>
        </a:p>
        <a:p xmlns:a="http://schemas.openxmlformats.org/drawingml/2006/main">
          <a:pPr algn="r"/>
          <a:r>
            <a:rPr lang="en-US" sz="1100" i="0" baseline="0">
              <a:latin typeface="Arial" panose="020B0604020202020204" pitchFamily="34" charset="0"/>
              <a:cs typeface="Arial" panose="020B0604020202020204" pitchFamily="34" charset="0"/>
            </a:rPr>
            <a:t>Produced by Veronique de Rugy, Mercatus Center at George Mason University.</a:t>
          </a:r>
          <a:endParaRPr lang="en-US" sz="1100" i="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www.washingtonpost.com/wp-srv/special/business/debt-ceiling/"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treasurydirect.gov/govt/reports/pd/histdebt/histdeb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A3" sqref="A3"/>
    </sheetView>
  </sheetViews>
  <sheetFormatPr baseColWidth="10" defaultColWidth="8.83203125" defaultRowHeight="14" x14ac:dyDescent="0"/>
  <cols>
    <col min="3" max="3" width="12.33203125" bestFit="1" customWidth="1"/>
    <col min="4" max="4" width="11.6640625" bestFit="1" customWidth="1"/>
    <col min="5" max="5" width="2.33203125" customWidth="1"/>
    <col min="6" max="6" width="13.6640625" customWidth="1"/>
    <col min="7" max="7" width="10.33203125" customWidth="1"/>
  </cols>
  <sheetData>
    <row r="2" spans="2:7" ht="45" customHeight="1">
      <c r="B2" s="137" t="s">
        <v>332</v>
      </c>
      <c r="C2" s="139" t="s">
        <v>331</v>
      </c>
      <c r="D2" s="139"/>
      <c r="E2" s="138"/>
      <c r="F2" s="137"/>
      <c r="G2" s="137"/>
    </row>
    <row r="3" spans="2:7" ht="45">
      <c r="B3" s="127"/>
      <c r="C3" s="127" t="s">
        <v>324</v>
      </c>
      <c r="D3" s="127" t="s">
        <v>325</v>
      </c>
      <c r="E3" s="134"/>
      <c r="F3" s="130" t="s">
        <v>327</v>
      </c>
      <c r="G3" s="130" t="s">
        <v>330</v>
      </c>
    </row>
    <row r="4" spans="2:7" ht="15">
      <c r="B4" s="127">
        <v>1996</v>
      </c>
      <c r="C4" s="127"/>
      <c r="D4" s="128">
        <v>3.7999999999999999E-2</v>
      </c>
      <c r="E4" s="135"/>
      <c r="F4" s="127" t="s">
        <v>328</v>
      </c>
      <c r="G4" s="127">
        <v>5.5</v>
      </c>
    </row>
    <row r="5" spans="2:7" ht="15">
      <c r="B5" s="127">
        <v>1997</v>
      </c>
      <c r="C5" s="129">
        <v>1.2499787515533883E-2</v>
      </c>
      <c r="D5" s="128">
        <v>4.4999999999999998E-2</v>
      </c>
      <c r="E5" s="135"/>
      <c r="F5" s="127" t="s">
        <v>328</v>
      </c>
      <c r="G5" s="127">
        <v>5.95</v>
      </c>
    </row>
    <row r="6" spans="2:7" ht="15">
      <c r="B6" s="131">
        <v>1998</v>
      </c>
      <c r="C6" s="132">
        <v>4.7645709829588698E-3</v>
      </c>
      <c r="D6" s="133">
        <v>4.4000000000000004E-2</v>
      </c>
      <c r="E6" s="135"/>
      <c r="F6" s="131" t="s">
        <v>329</v>
      </c>
      <c r="G6" s="131" t="s">
        <v>326</v>
      </c>
    </row>
    <row r="7" spans="2:7" ht="15">
      <c r="B7" s="131">
        <v>1999</v>
      </c>
      <c r="C7" s="132">
        <v>1.1444077138651248E-3</v>
      </c>
      <c r="D7" s="133">
        <v>4.8000000000000001E-2</v>
      </c>
      <c r="E7" s="135"/>
      <c r="F7" s="131" t="s">
        <v>329</v>
      </c>
      <c r="G7" s="131" t="s">
        <v>326</v>
      </c>
    </row>
    <row r="8" spans="2:7" ht="15">
      <c r="B8" s="131">
        <v>2000</v>
      </c>
      <c r="C8" s="132">
        <v>-2.9315167104444994E-2</v>
      </c>
      <c r="D8" s="133">
        <v>4.0999999999999995E-2</v>
      </c>
      <c r="E8" s="135"/>
      <c r="F8" s="131" t="s">
        <v>329</v>
      </c>
      <c r="G8" s="131" t="s">
        <v>326</v>
      </c>
    </row>
    <row r="9" spans="2:7" ht="15">
      <c r="B9" s="131">
        <v>2001</v>
      </c>
      <c r="C9" s="132">
        <v>-3.8032800311415945E-3</v>
      </c>
      <c r="D9" s="133">
        <v>0.01</v>
      </c>
      <c r="E9" s="135"/>
      <c r="F9" s="131" t="s">
        <v>329</v>
      </c>
      <c r="G9" s="131" t="s">
        <v>326</v>
      </c>
    </row>
    <row r="10" spans="2:7" ht="15">
      <c r="B10" s="127">
        <v>2002</v>
      </c>
      <c r="C10" s="129">
        <v>5.4558225295288712E-2</v>
      </c>
      <c r="D10" s="128">
        <v>1.8000000000000002E-2</v>
      </c>
      <c r="E10" s="135"/>
      <c r="F10" s="127" t="s">
        <v>328</v>
      </c>
      <c r="G10" s="127">
        <v>6.4</v>
      </c>
    </row>
    <row r="11" spans="2:7" ht="15">
      <c r="B11" s="127">
        <v>2003</v>
      </c>
      <c r="C11" s="129">
        <v>6.4991706945918895E-2</v>
      </c>
      <c r="D11" s="128">
        <v>2.7999999999999997E-2</v>
      </c>
      <c r="E11" s="135"/>
      <c r="F11" s="127" t="s">
        <v>328</v>
      </c>
      <c r="G11" s="127">
        <v>7.3840000000000003</v>
      </c>
    </row>
    <row r="12" spans="2:7" ht="15">
      <c r="B12" s="127">
        <v>2004</v>
      </c>
      <c r="C12" s="129">
        <v>5.9437595070057386E-2</v>
      </c>
      <c r="D12" s="128">
        <v>3.7999999999999999E-2</v>
      </c>
      <c r="E12" s="135"/>
      <c r="F12" s="127" t="s">
        <v>328</v>
      </c>
      <c r="G12" s="127">
        <v>8.1839999999999993</v>
      </c>
    </row>
    <row r="13" spans="2:7" ht="15">
      <c r="B13" s="127">
        <v>2005</v>
      </c>
      <c r="C13" s="129">
        <v>4.0771673574223219E-2</v>
      </c>
      <c r="D13" s="128">
        <v>3.4000000000000002E-2</v>
      </c>
      <c r="E13" s="135"/>
      <c r="F13" s="127" t="s">
        <v>329</v>
      </c>
      <c r="G13" s="127" t="s">
        <v>326</v>
      </c>
    </row>
    <row r="14" spans="2:7" ht="15">
      <c r="B14" s="127">
        <v>2006</v>
      </c>
      <c r="C14" s="129">
        <v>3.8166664784970966E-2</v>
      </c>
      <c r="D14" s="128">
        <v>2.7000000000000003E-2</v>
      </c>
      <c r="E14" s="135"/>
      <c r="F14" s="127" t="s">
        <v>328</v>
      </c>
      <c r="G14" s="127">
        <v>8.9649999999999999</v>
      </c>
    </row>
    <row r="15" spans="2:7" ht="15">
      <c r="B15" s="127">
        <v>2007</v>
      </c>
      <c r="C15" s="129">
        <v>3.0355971450718174E-2</v>
      </c>
      <c r="D15" s="128">
        <v>1.8000000000000002E-2</v>
      </c>
      <c r="E15" s="135"/>
      <c r="F15" s="127" t="s">
        <v>328</v>
      </c>
      <c r="G15" s="127">
        <v>9.8149999999999995</v>
      </c>
    </row>
    <row r="16" spans="2:7" ht="15">
      <c r="B16" s="127">
        <v>2008</v>
      </c>
      <c r="C16" s="129">
        <v>7.0789765064158905E-2</v>
      </c>
      <c r="D16" s="128">
        <v>-3.0000000000000001E-3</v>
      </c>
      <c r="E16" s="135"/>
      <c r="F16" s="127" t="s">
        <v>328</v>
      </c>
      <c r="G16" s="127">
        <v>11.315</v>
      </c>
    </row>
    <row r="17" spans="2:7" ht="15">
      <c r="B17" s="127">
        <v>2009</v>
      </c>
      <c r="C17" s="129">
        <v>0.19279765205413552</v>
      </c>
      <c r="D17" s="128">
        <v>-2.7999999999999997E-2</v>
      </c>
      <c r="E17" s="135"/>
      <c r="F17" s="127" t="s">
        <v>328</v>
      </c>
      <c r="G17" s="127">
        <v>12.394</v>
      </c>
    </row>
    <row r="18" spans="2:7" ht="15">
      <c r="B18" s="127">
        <v>2010</v>
      </c>
      <c r="C18" s="129">
        <v>0.12075951387108179</v>
      </c>
      <c r="D18" s="128">
        <v>2.5000000000000001E-2</v>
      </c>
      <c r="E18" s="135"/>
      <c r="F18" s="127" t="s">
        <v>328</v>
      </c>
      <c r="G18" s="127">
        <v>14.294</v>
      </c>
    </row>
    <row r="19" spans="2:7" ht="15">
      <c r="B19" s="127">
        <v>2011</v>
      </c>
      <c r="C19" s="129">
        <v>5.7301685111617692E-2</v>
      </c>
      <c r="D19" s="128">
        <v>1.8000000000000002E-2</v>
      </c>
      <c r="E19" s="135"/>
      <c r="F19" s="127" t="s">
        <v>328</v>
      </c>
      <c r="G19" s="127">
        <v>15.194000000000001</v>
      </c>
    </row>
    <row r="20" spans="2:7" ht="15">
      <c r="B20" s="127">
        <v>2012</v>
      </c>
      <c r="C20" s="129">
        <v>6.3931398625361277E-2</v>
      </c>
      <c r="D20" s="128">
        <v>2.7999999999999997E-2</v>
      </c>
      <c r="E20" s="135"/>
      <c r="F20" s="127" t="s">
        <v>328</v>
      </c>
      <c r="G20" s="127">
        <v>16.393999999999998</v>
      </c>
    </row>
    <row r="21" spans="2:7" ht="15">
      <c r="B21" s="127">
        <v>2013</v>
      </c>
      <c r="C21" s="129">
        <v>2.27231739166859E-2</v>
      </c>
      <c r="D21" s="129">
        <v>0</v>
      </c>
      <c r="E21" s="136"/>
      <c r="F21" s="127" t="s">
        <v>328</v>
      </c>
      <c r="G21" s="127">
        <v>16.699000000000002</v>
      </c>
    </row>
    <row r="22" spans="2:7" ht="20.25" customHeight="1">
      <c r="B22" s="140" t="s">
        <v>333</v>
      </c>
      <c r="C22" s="140"/>
      <c r="D22" s="140"/>
      <c r="E22" s="140"/>
      <c r="F22" s="140"/>
      <c r="G22" s="140"/>
    </row>
  </sheetData>
  <mergeCells count="2">
    <mergeCell ref="C2:D2"/>
    <mergeCell ref="B22:G22"/>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8"/>
  <sheetViews>
    <sheetView topLeftCell="A39" zoomScale="55" zoomScaleNormal="55" zoomScalePageLayoutView="55" workbookViewId="0">
      <selection activeCell="A2" sqref="A2"/>
    </sheetView>
  </sheetViews>
  <sheetFormatPr baseColWidth="10" defaultColWidth="8.83203125" defaultRowHeight="14" x14ac:dyDescent="0"/>
  <cols>
    <col min="1" max="1" width="32.5" style="20" customWidth="1"/>
    <col min="2" max="2" width="32" customWidth="1"/>
    <col min="3" max="3" width="43.1640625" customWidth="1"/>
    <col min="4" max="5" width="31.83203125" customWidth="1"/>
    <col min="6" max="6" width="19.5" style="1" bestFit="1" customWidth="1"/>
    <col min="7" max="7" width="27.6640625" style="1" bestFit="1" customWidth="1"/>
    <col min="8" max="8" width="27.6640625" style="29" customWidth="1"/>
    <col min="9" max="9" width="23.33203125" customWidth="1"/>
    <col min="10" max="10" width="22.5" bestFit="1" customWidth="1"/>
    <col min="11" max="11" width="40.33203125" bestFit="1" customWidth="1"/>
  </cols>
  <sheetData>
    <row r="1" spans="1:11">
      <c r="A1" s="20" t="s">
        <v>0</v>
      </c>
    </row>
    <row r="2" spans="1:11">
      <c r="A2" s="20" t="s">
        <v>1</v>
      </c>
    </row>
    <row r="4" spans="1:11" ht="29.25" customHeight="1">
      <c r="A4" s="17" t="s">
        <v>2</v>
      </c>
      <c r="B4" s="18" t="s">
        <v>3</v>
      </c>
      <c r="C4" s="18" t="s">
        <v>17</v>
      </c>
      <c r="D4" s="18" t="s">
        <v>4</v>
      </c>
      <c r="E4" s="18"/>
      <c r="F4" s="19" t="s">
        <v>5</v>
      </c>
      <c r="G4" s="22" t="s">
        <v>6</v>
      </c>
      <c r="H4" s="31" t="s">
        <v>10</v>
      </c>
      <c r="I4" s="28" t="s">
        <v>11</v>
      </c>
      <c r="J4" s="18" t="s">
        <v>9</v>
      </c>
      <c r="K4" s="18" t="s">
        <v>8</v>
      </c>
    </row>
    <row r="5" spans="1:11">
      <c r="A5" s="20">
        <v>1940</v>
      </c>
      <c r="B5" s="16">
        <f>D5/1000</f>
        <v>43.219000000000001</v>
      </c>
      <c r="C5" s="41">
        <f>B5/1000</f>
        <v>4.3219E-2</v>
      </c>
      <c r="D5" s="3">
        <v>43219</v>
      </c>
      <c r="E5" s="3"/>
      <c r="F5" s="4">
        <f>G5*1000</f>
        <v>49000</v>
      </c>
      <c r="G5" s="23">
        <v>49</v>
      </c>
      <c r="H5" s="30">
        <v>8.6999999999999994E-2</v>
      </c>
      <c r="I5">
        <f t="shared" ref="I5:I49" si="0">G5/H5</f>
        <v>563.21839080459779</v>
      </c>
      <c r="J5" s="9">
        <v>96.8</v>
      </c>
      <c r="K5">
        <f>(G5/J5)*100</f>
        <v>50.619834710743802</v>
      </c>
    </row>
    <row r="6" spans="1:11">
      <c r="A6" s="20">
        <v>1941</v>
      </c>
      <c r="B6" s="2">
        <f>D6/1000</f>
        <v>49.494</v>
      </c>
      <c r="C6" s="41">
        <f t="shared" ref="C6:C69" si="1">B6/1000</f>
        <v>4.9493999999999996E-2</v>
      </c>
      <c r="D6" s="3">
        <v>49494</v>
      </c>
      <c r="E6" s="3"/>
      <c r="F6" s="4">
        <f>G6*1000</f>
        <v>65000</v>
      </c>
      <c r="G6" s="24">
        <v>65</v>
      </c>
      <c r="H6" s="30">
        <v>9.0300000000000005E-2</v>
      </c>
      <c r="I6">
        <f t="shared" si="0"/>
        <v>719.82281284606859</v>
      </c>
      <c r="J6" s="9">
        <v>114.1</v>
      </c>
      <c r="K6">
        <f t="shared" ref="K6:K69" si="2">(G6/J6)*100</f>
        <v>56.96757230499562</v>
      </c>
    </row>
    <row r="7" spans="1:11">
      <c r="A7" s="20">
        <v>1942</v>
      </c>
      <c r="B7" s="2">
        <f t="shared" ref="B7:B70" si="3">D7/1000</f>
        <v>74.153999999999996</v>
      </c>
      <c r="C7" s="41">
        <f t="shared" si="1"/>
        <v>7.4153999999999998E-2</v>
      </c>
      <c r="D7" s="3">
        <v>74154</v>
      </c>
      <c r="E7" s="3"/>
      <c r="F7" s="4">
        <f>G7*1000</f>
        <v>125000</v>
      </c>
      <c r="G7" s="24">
        <v>125</v>
      </c>
      <c r="H7" s="30">
        <v>9.69E-2</v>
      </c>
      <c r="I7">
        <f t="shared" si="0"/>
        <v>1289.9896800825593</v>
      </c>
      <c r="J7" s="9">
        <v>144.30000000000001</v>
      </c>
      <c r="K7">
        <f t="shared" si="2"/>
        <v>86.625086625086624</v>
      </c>
    </row>
    <row r="8" spans="1:11">
      <c r="A8" s="20">
        <v>1943</v>
      </c>
      <c r="B8" s="2">
        <f t="shared" si="3"/>
        <v>140.46899999999999</v>
      </c>
      <c r="C8" s="41">
        <f t="shared" si="1"/>
        <v>0.14046899999999998</v>
      </c>
      <c r="D8" s="3">
        <v>140469</v>
      </c>
      <c r="E8" s="3"/>
      <c r="F8" s="4">
        <f>G8*1000</f>
        <v>210000</v>
      </c>
      <c r="G8" s="24">
        <v>210</v>
      </c>
      <c r="H8" s="30">
        <v>0.1036</v>
      </c>
      <c r="I8">
        <f t="shared" si="0"/>
        <v>2027.0270270270271</v>
      </c>
      <c r="J8" s="9">
        <v>180.3</v>
      </c>
      <c r="K8">
        <f t="shared" si="2"/>
        <v>116.47254575707153</v>
      </c>
    </row>
    <row r="9" spans="1:11">
      <c r="A9" s="20">
        <v>1944</v>
      </c>
      <c r="B9" s="2">
        <f t="shared" si="3"/>
        <v>208.077</v>
      </c>
      <c r="C9" s="41">
        <f t="shared" si="1"/>
        <v>0.20807700000000001</v>
      </c>
      <c r="D9" s="3">
        <v>208077</v>
      </c>
      <c r="E9" s="3"/>
      <c r="F9" s="4">
        <f>G9*1000</f>
        <v>260000</v>
      </c>
      <c r="G9" s="24">
        <v>260</v>
      </c>
      <c r="H9" s="30">
        <v>0.1077</v>
      </c>
      <c r="I9">
        <f t="shared" si="0"/>
        <v>2414.113277623027</v>
      </c>
      <c r="J9" s="9">
        <v>209.2</v>
      </c>
      <c r="K9">
        <f t="shared" si="2"/>
        <v>124.282982791587</v>
      </c>
    </row>
    <row r="10" spans="1:11">
      <c r="A10" s="20">
        <v>1945</v>
      </c>
      <c r="B10" s="2">
        <f t="shared" si="3"/>
        <v>268.67099999999999</v>
      </c>
      <c r="C10" s="41">
        <f t="shared" si="1"/>
        <v>0.26867099999999999</v>
      </c>
      <c r="D10" s="3">
        <v>268671</v>
      </c>
      <c r="E10" s="3"/>
      <c r="F10" s="4">
        <f t="shared" ref="F10:F76" si="4">G10*1000</f>
        <v>300000</v>
      </c>
      <c r="G10" s="24">
        <v>300</v>
      </c>
      <c r="H10" s="30">
        <v>0.1104</v>
      </c>
      <c r="I10">
        <f t="shared" si="0"/>
        <v>2717.391304347826</v>
      </c>
      <c r="J10" s="9">
        <v>221.4</v>
      </c>
      <c r="K10">
        <f t="shared" si="2"/>
        <v>135.50135501355015</v>
      </c>
    </row>
    <row r="11" spans="1:11">
      <c r="A11" s="20">
        <v>1946</v>
      </c>
      <c r="B11" s="2">
        <f t="shared" si="3"/>
        <v>268.93200000000002</v>
      </c>
      <c r="C11" s="41">
        <f t="shared" si="1"/>
        <v>0.268932</v>
      </c>
      <c r="D11" s="3">
        <v>268932</v>
      </c>
      <c r="E11" s="3"/>
      <c r="F11" s="4">
        <f t="shared" si="4"/>
        <v>275000</v>
      </c>
      <c r="G11" s="24">
        <v>275</v>
      </c>
      <c r="H11" s="30">
        <v>0.1182</v>
      </c>
      <c r="I11">
        <f t="shared" si="0"/>
        <v>2326.565143824027</v>
      </c>
      <c r="J11" s="9">
        <v>222.6</v>
      </c>
      <c r="K11">
        <f t="shared" si="2"/>
        <v>123.53998203054807</v>
      </c>
    </row>
    <row r="12" spans="1:11">
      <c r="A12" s="20">
        <v>1947</v>
      </c>
      <c r="B12" s="2">
        <f t="shared" si="3"/>
        <v>255.767</v>
      </c>
      <c r="C12" s="41">
        <f t="shared" si="1"/>
        <v>0.25576700000000002</v>
      </c>
      <c r="D12" s="3">
        <v>255767</v>
      </c>
      <c r="E12" s="3"/>
      <c r="F12" s="4">
        <f t="shared" si="4"/>
        <v>275000</v>
      </c>
      <c r="G12" s="24">
        <v>275</v>
      </c>
      <c r="H12" s="30">
        <v>0.13039999999999999</v>
      </c>
      <c r="I12">
        <f t="shared" si="0"/>
        <v>2108.8957055214728</v>
      </c>
      <c r="J12" s="9">
        <v>233.2</v>
      </c>
      <c r="K12">
        <f t="shared" si="2"/>
        <v>117.9245283018868</v>
      </c>
    </row>
    <row r="13" spans="1:11">
      <c r="A13" s="20">
        <v>1948</v>
      </c>
      <c r="B13" s="2">
        <f t="shared" si="3"/>
        <v>250.381</v>
      </c>
      <c r="C13" s="41">
        <f t="shared" si="1"/>
        <v>0.25038100000000002</v>
      </c>
      <c r="D13" s="3">
        <v>250381</v>
      </c>
      <c r="E13" s="3"/>
      <c r="F13" s="4">
        <f t="shared" si="4"/>
        <v>275000</v>
      </c>
      <c r="G13" s="24">
        <v>275</v>
      </c>
      <c r="H13" s="30">
        <v>0.14280000000000001</v>
      </c>
      <c r="I13">
        <f t="shared" si="0"/>
        <v>1925.7703081232492</v>
      </c>
      <c r="J13" s="9">
        <v>256.60000000000002</v>
      </c>
      <c r="K13">
        <f t="shared" si="2"/>
        <v>107.17069368667185</v>
      </c>
    </row>
    <row r="14" spans="1:11">
      <c r="A14" s="20">
        <v>1949</v>
      </c>
      <c r="B14" s="2">
        <f t="shared" si="3"/>
        <v>250.965</v>
      </c>
      <c r="C14" s="41">
        <f t="shared" si="1"/>
        <v>0.25096499999999999</v>
      </c>
      <c r="D14" s="3">
        <v>250965</v>
      </c>
      <c r="E14" s="3"/>
      <c r="F14" s="4">
        <f t="shared" si="4"/>
        <v>275000</v>
      </c>
      <c r="G14" s="24">
        <v>275</v>
      </c>
      <c r="H14" s="30">
        <v>0.14760000000000001</v>
      </c>
      <c r="I14">
        <f t="shared" si="0"/>
        <v>1863.1436314363143</v>
      </c>
      <c r="J14" s="9">
        <v>271.3</v>
      </c>
      <c r="K14">
        <f t="shared" si="2"/>
        <v>101.36380390711388</v>
      </c>
    </row>
    <row r="15" spans="1:11">
      <c r="A15" s="20">
        <v>1950</v>
      </c>
      <c r="B15" s="2">
        <f t="shared" si="3"/>
        <v>255.38200000000001</v>
      </c>
      <c r="C15" s="41">
        <f t="shared" si="1"/>
        <v>0.255382</v>
      </c>
      <c r="D15" s="3">
        <v>255382</v>
      </c>
      <c r="E15" s="3"/>
      <c r="F15" s="4">
        <f t="shared" si="4"/>
        <v>275000</v>
      </c>
      <c r="G15" s="24">
        <v>275</v>
      </c>
      <c r="H15" s="30">
        <v>0.14530000000000001</v>
      </c>
      <c r="I15">
        <f t="shared" si="0"/>
        <v>1892.6359256710252</v>
      </c>
      <c r="J15" s="9">
        <v>273.10000000000002</v>
      </c>
      <c r="K15">
        <f t="shared" si="2"/>
        <v>100.69571585499817</v>
      </c>
    </row>
    <row r="16" spans="1:11">
      <c r="A16" s="20">
        <v>1951</v>
      </c>
      <c r="B16" s="2">
        <f t="shared" si="3"/>
        <v>253.28399999999999</v>
      </c>
      <c r="C16" s="41">
        <f t="shared" si="1"/>
        <v>0.25328400000000001</v>
      </c>
      <c r="D16" s="3">
        <v>253284</v>
      </c>
      <c r="E16" s="3"/>
      <c r="F16" s="4">
        <f t="shared" si="4"/>
        <v>275000</v>
      </c>
      <c r="G16" s="24">
        <v>275</v>
      </c>
      <c r="H16" s="30">
        <v>0.15310000000000001</v>
      </c>
      <c r="I16">
        <f t="shared" si="0"/>
        <v>1796.2116263879816</v>
      </c>
      <c r="J16" s="9">
        <v>320.2</v>
      </c>
      <c r="K16">
        <f t="shared" si="2"/>
        <v>85.883822610868208</v>
      </c>
    </row>
    <row r="17" spans="1:11">
      <c r="A17" s="20">
        <v>1952</v>
      </c>
      <c r="B17" s="2">
        <f t="shared" si="3"/>
        <v>257.233</v>
      </c>
      <c r="C17" s="41">
        <f t="shared" si="1"/>
        <v>0.25723299999999999</v>
      </c>
      <c r="D17" s="3">
        <v>257233</v>
      </c>
      <c r="E17" s="3"/>
      <c r="F17" s="4">
        <f t="shared" si="4"/>
        <v>275000</v>
      </c>
      <c r="G17" s="24">
        <v>275</v>
      </c>
      <c r="H17" s="30">
        <v>0.1593</v>
      </c>
      <c r="I17">
        <f t="shared" si="0"/>
        <v>1726.3025737602009</v>
      </c>
      <c r="J17" s="9">
        <v>348.7</v>
      </c>
      <c r="K17">
        <f t="shared" si="2"/>
        <v>78.864353312302839</v>
      </c>
    </row>
    <row r="18" spans="1:11">
      <c r="A18" s="20">
        <v>1953</v>
      </c>
      <c r="B18" s="2">
        <f t="shared" si="3"/>
        <v>264.22000000000003</v>
      </c>
      <c r="C18" s="41">
        <f t="shared" si="1"/>
        <v>0.26422000000000001</v>
      </c>
      <c r="D18" s="3">
        <v>264220</v>
      </c>
      <c r="E18" s="3"/>
      <c r="F18" s="4">
        <f t="shared" si="4"/>
        <v>275000</v>
      </c>
      <c r="G18" s="24">
        <v>275</v>
      </c>
      <c r="H18" s="30">
        <v>0.16220000000000001</v>
      </c>
      <c r="I18">
        <f t="shared" si="0"/>
        <v>1695.4377311960541</v>
      </c>
      <c r="J18" s="9">
        <v>372.5</v>
      </c>
      <c r="K18">
        <f t="shared" si="2"/>
        <v>73.825503355704697</v>
      </c>
    </row>
    <row r="19" spans="1:11">
      <c r="A19" s="20">
        <v>1954</v>
      </c>
      <c r="B19" s="2">
        <f t="shared" si="3"/>
        <v>269.37900000000002</v>
      </c>
      <c r="C19" s="41">
        <f t="shared" si="1"/>
        <v>0.26937900000000004</v>
      </c>
      <c r="D19" s="3">
        <v>269379</v>
      </c>
      <c r="E19" s="3"/>
      <c r="F19" s="4">
        <f t="shared" si="4"/>
        <v>281000</v>
      </c>
      <c r="G19" s="24">
        <v>281</v>
      </c>
      <c r="H19" s="30">
        <v>0.1641</v>
      </c>
      <c r="I19">
        <f t="shared" si="0"/>
        <v>1712.370505789153</v>
      </c>
      <c r="J19" s="9">
        <v>377</v>
      </c>
      <c r="K19">
        <f t="shared" si="2"/>
        <v>74.535809018567647</v>
      </c>
    </row>
    <row r="20" spans="1:11">
      <c r="A20" s="20">
        <v>1955</v>
      </c>
      <c r="B20" s="2">
        <f t="shared" si="3"/>
        <v>272.34800000000001</v>
      </c>
      <c r="C20" s="41">
        <f t="shared" si="1"/>
        <v>0.27234800000000003</v>
      </c>
      <c r="D20" s="3">
        <v>272348</v>
      </c>
      <c r="E20" s="3"/>
      <c r="F20" s="4">
        <f t="shared" si="4"/>
        <v>281000</v>
      </c>
      <c r="G20" s="24">
        <v>281</v>
      </c>
      <c r="H20" s="30">
        <v>0.16539999999999999</v>
      </c>
      <c r="I20">
        <f t="shared" si="0"/>
        <v>1698.9117291414752</v>
      </c>
      <c r="J20" s="9">
        <v>395.9</v>
      </c>
      <c r="K20">
        <f t="shared" si="2"/>
        <v>70.977519575650419</v>
      </c>
    </row>
    <row r="21" spans="1:11">
      <c r="A21" s="20">
        <v>1956</v>
      </c>
      <c r="B21" s="2">
        <f t="shared" si="3"/>
        <v>270.61900000000003</v>
      </c>
      <c r="C21" s="41">
        <f t="shared" si="1"/>
        <v>0.27061900000000005</v>
      </c>
      <c r="D21" s="3">
        <v>270619</v>
      </c>
      <c r="E21" s="3"/>
      <c r="F21" s="4">
        <f t="shared" si="4"/>
        <v>278000</v>
      </c>
      <c r="G21" s="24">
        <v>278</v>
      </c>
      <c r="H21" s="30">
        <v>0.16969999999999999</v>
      </c>
      <c r="I21">
        <f t="shared" si="0"/>
        <v>1638.1850324101356</v>
      </c>
      <c r="J21" s="9">
        <v>427</v>
      </c>
      <c r="K21">
        <f t="shared" si="2"/>
        <v>65.105386416861819</v>
      </c>
    </row>
    <row r="22" spans="1:11">
      <c r="A22" s="20">
        <v>1957</v>
      </c>
      <c r="B22" s="2">
        <f t="shared" si="3"/>
        <v>269.12</v>
      </c>
      <c r="C22" s="41">
        <f t="shared" si="1"/>
        <v>0.26912000000000003</v>
      </c>
      <c r="D22" s="3">
        <v>269120</v>
      </c>
      <c r="E22" s="3"/>
      <c r="F22" s="4">
        <f t="shared" si="4"/>
        <v>275000</v>
      </c>
      <c r="G22" s="24">
        <v>275</v>
      </c>
      <c r="H22" s="30">
        <v>0.17599999999999999</v>
      </c>
      <c r="I22">
        <f t="shared" si="0"/>
        <v>1562.5</v>
      </c>
      <c r="J22" s="9">
        <v>450.9</v>
      </c>
      <c r="K22">
        <f t="shared" si="2"/>
        <v>60.989132845420272</v>
      </c>
    </row>
    <row r="23" spans="1:11">
      <c r="A23" s="20">
        <v>1958</v>
      </c>
      <c r="B23" s="2">
        <f t="shared" si="3"/>
        <v>275.39499999999998</v>
      </c>
      <c r="C23" s="41">
        <f t="shared" si="1"/>
        <v>0.275395</v>
      </c>
      <c r="D23" s="3">
        <v>275395</v>
      </c>
      <c r="E23" s="3"/>
      <c r="F23" s="4">
        <f t="shared" si="4"/>
        <v>288000</v>
      </c>
      <c r="G23" s="24">
        <v>288</v>
      </c>
      <c r="H23" s="30">
        <v>0.18129999999999999</v>
      </c>
      <c r="I23">
        <f t="shared" si="0"/>
        <v>1588.5273028130173</v>
      </c>
      <c r="J23" s="9">
        <v>460</v>
      </c>
      <c r="K23">
        <f t="shared" si="2"/>
        <v>62.608695652173921</v>
      </c>
    </row>
    <row r="24" spans="1:11">
      <c r="A24" s="20">
        <v>1959</v>
      </c>
      <c r="B24" s="2">
        <f t="shared" si="3"/>
        <v>282.41899999999998</v>
      </c>
      <c r="C24" s="41">
        <f t="shared" si="1"/>
        <v>0.28241899999999998</v>
      </c>
      <c r="D24" s="3">
        <v>282419</v>
      </c>
      <c r="E24" s="3"/>
      <c r="F24" s="4">
        <f t="shared" si="4"/>
        <v>295000</v>
      </c>
      <c r="G24" s="24">
        <v>295</v>
      </c>
      <c r="H24" s="30">
        <v>0.184</v>
      </c>
      <c r="I24">
        <f t="shared" si="0"/>
        <v>1603.2608695652175</v>
      </c>
      <c r="J24" s="9">
        <v>490.2</v>
      </c>
      <c r="K24">
        <f t="shared" si="2"/>
        <v>60.179518563851488</v>
      </c>
    </row>
    <row r="25" spans="1:11">
      <c r="A25" s="20">
        <v>1960</v>
      </c>
      <c r="B25" s="2">
        <f t="shared" si="3"/>
        <v>283.827</v>
      </c>
      <c r="C25" s="41">
        <f t="shared" si="1"/>
        <v>0.283827</v>
      </c>
      <c r="D25" s="3">
        <v>283827</v>
      </c>
      <c r="E25" s="3"/>
      <c r="F25" s="4">
        <f t="shared" si="4"/>
        <v>293000</v>
      </c>
      <c r="G25" s="24">
        <v>293</v>
      </c>
      <c r="H25" s="30">
        <v>0.18629999999999999</v>
      </c>
      <c r="I25">
        <f t="shared" si="0"/>
        <v>1572.7321524422973</v>
      </c>
      <c r="J25" s="9">
        <v>518.9</v>
      </c>
      <c r="K25">
        <f t="shared" si="2"/>
        <v>56.465600308344577</v>
      </c>
    </row>
    <row r="26" spans="1:11">
      <c r="A26" s="20">
        <v>1961</v>
      </c>
      <c r="B26" s="2">
        <f t="shared" si="3"/>
        <v>286.30799999999999</v>
      </c>
      <c r="C26" s="41">
        <f t="shared" si="1"/>
        <v>0.28630800000000001</v>
      </c>
      <c r="D26" s="3">
        <v>286308</v>
      </c>
      <c r="E26" s="3"/>
      <c r="F26" s="4">
        <f t="shared" si="4"/>
        <v>298000</v>
      </c>
      <c r="G26" s="24">
        <v>298</v>
      </c>
      <c r="H26" s="30">
        <v>0.18890000000000001</v>
      </c>
      <c r="I26">
        <f t="shared" si="0"/>
        <v>1577.5542615140284</v>
      </c>
      <c r="J26" s="9">
        <v>529.9</v>
      </c>
      <c r="K26">
        <f t="shared" si="2"/>
        <v>56.237025853934711</v>
      </c>
    </row>
    <row r="27" spans="1:11">
      <c r="A27" s="20">
        <v>1962</v>
      </c>
      <c r="B27" s="2">
        <f t="shared" si="3"/>
        <v>295.37400000000002</v>
      </c>
      <c r="C27" s="41">
        <f t="shared" si="1"/>
        <v>0.29537400000000003</v>
      </c>
      <c r="D27" s="3">
        <v>295374</v>
      </c>
      <c r="E27" s="3"/>
      <c r="F27" s="4">
        <f t="shared" si="4"/>
        <v>300000</v>
      </c>
      <c r="G27" s="24">
        <v>300</v>
      </c>
      <c r="H27" s="30">
        <v>0.191</v>
      </c>
      <c r="I27">
        <f t="shared" si="0"/>
        <v>1570.6806282722514</v>
      </c>
      <c r="J27" s="9">
        <v>567.79999999999995</v>
      </c>
      <c r="K27">
        <f t="shared" si="2"/>
        <v>52.835505459668894</v>
      </c>
    </row>
    <row r="28" spans="1:11">
      <c r="A28" s="20">
        <v>1963</v>
      </c>
      <c r="B28" s="2">
        <f t="shared" si="3"/>
        <v>302.923</v>
      </c>
      <c r="C28" s="41">
        <f t="shared" si="1"/>
        <v>0.302923</v>
      </c>
      <c r="D28" s="3">
        <v>302923</v>
      </c>
      <c r="E28" s="3"/>
      <c r="F28" s="4">
        <f t="shared" si="4"/>
        <v>309000</v>
      </c>
      <c r="G28" s="24">
        <v>309</v>
      </c>
      <c r="H28" s="30">
        <v>0.19339999999999999</v>
      </c>
      <c r="I28">
        <f t="shared" si="0"/>
        <v>1597.7249224405377</v>
      </c>
      <c r="J28" s="9">
        <v>599.20000000000005</v>
      </c>
      <c r="K28">
        <f t="shared" si="2"/>
        <v>51.568758344459276</v>
      </c>
    </row>
    <row r="29" spans="1:11">
      <c r="A29" s="20">
        <v>1964</v>
      </c>
      <c r="B29" s="2">
        <f t="shared" si="3"/>
        <v>308.58300000000003</v>
      </c>
      <c r="C29" s="41">
        <f t="shared" si="1"/>
        <v>0.30858300000000005</v>
      </c>
      <c r="D29" s="3">
        <v>308583</v>
      </c>
      <c r="E29" s="3"/>
      <c r="F29" s="4">
        <f t="shared" si="4"/>
        <v>324000</v>
      </c>
      <c r="G29" s="24">
        <v>324</v>
      </c>
      <c r="H29" s="30">
        <v>0.19570000000000001</v>
      </c>
      <c r="I29">
        <f t="shared" si="0"/>
        <v>1655.5952989269288</v>
      </c>
      <c r="J29" s="9">
        <v>641.5</v>
      </c>
      <c r="K29">
        <f t="shared" si="2"/>
        <v>50.506625097427907</v>
      </c>
    </row>
    <row r="30" spans="1:11">
      <c r="A30" s="20">
        <v>1965</v>
      </c>
      <c r="B30" s="2">
        <f t="shared" si="3"/>
        <v>314.12599999999998</v>
      </c>
      <c r="C30" s="41">
        <f t="shared" si="1"/>
        <v>0.31412599999999996</v>
      </c>
      <c r="D30" s="3">
        <v>314126</v>
      </c>
      <c r="E30" s="3"/>
      <c r="F30" s="4">
        <f t="shared" si="4"/>
        <v>328000</v>
      </c>
      <c r="G30" s="24">
        <v>328</v>
      </c>
      <c r="H30" s="30">
        <v>0.19919999999999999</v>
      </c>
      <c r="I30">
        <f t="shared" si="0"/>
        <v>1646.5863453815261</v>
      </c>
      <c r="J30" s="9">
        <v>687.5</v>
      </c>
      <c r="K30">
        <f t="shared" si="2"/>
        <v>47.709090909090904</v>
      </c>
    </row>
    <row r="31" spans="1:11">
      <c r="A31" s="20">
        <v>1966</v>
      </c>
      <c r="B31" s="2">
        <f t="shared" si="3"/>
        <v>316.29300000000001</v>
      </c>
      <c r="C31" s="41">
        <f t="shared" si="1"/>
        <v>0.31629299999999999</v>
      </c>
      <c r="D31" s="3">
        <v>316293</v>
      </c>
      <c r="E31" s="3"/>
      <c r="F31" s="4">
        <f t="shared" si="4"/>
        <v>330000</v>
      </c>
      <c r="G31" s="24">
        <v>330</v>
      </c>
      <c r="H31" s="30">
        <v>0.2034</v>
      </c>
      <c r="I31">
        <f t="shared" si="0"/>
        <v>1622.4188790560472</v>
      </c>
      <c r="J31" s="9">
        <v>755.8</v>
      </c>
      <c r="K31">
        <f t="shared" si="2"/>
        <v>43.66234453559143</v>
      </c>
    </row>
    <row r="32" spans="1:11">
      <c r="A32" s="20">
        <v>1967</v>
      </c>
      <c r="B32" s="2">
        <f t="shared" si="3"/>
        <v>323.14299999999997</v>
      </c>
      <c r="C32" s="41">
        <f t="shared" si="1"/>
        <v>0.32314299999999996</v>
      </c>
      <c r="D32" s="3">
        <v>323143</v>
      </c>
      <c r="E32" s="3"/>
      <c r="F32" s="4">
        <f t="shared" si="4"/>
        <v>358000</v>
      </c>
      <c r="G32" s="24">
        <v>358</v>
      </c>
      <c r="H32" s="30">
        <v>0.2099</v>
      </c>
      <c r="I32">
        <f t="shared" si="0"/>
        <v>1705.5740828966175</v>
      </c>
      <c r="J32" s="9">
        <v>810</v>
      </c>
      <c r="K32">
        <f t="shared" si="2"/>
        <v>44.197530864197532</v>
      </c>
    </row>
    <row r="33" spans="1:11">
      <c r="A33" s="20">
        <v>1968</v>
      </c>
      <c r="B33" s="2">
        <f t="shared" si="3"/>
        <v>348.53399999999999</v>
      </c>
      <c r="C33" s="41">
        <f t="shared" si="1"/>
        <v>0.34853400000000001</v>
      </c>
      <c r="D33" s="3">
        <v>348534</v>
      </c>
      <c r="E33" s="3"/>
      <c r="F33" s="4">
        <f t="shared" si="4"/>
        <v>365000</v>
      </c>
      <c r="G33" s="24">
        <v>365</v>
      </c>
      <c r="H33" s="30">
        <v>0.21729999999999999</v>
      </c>
      <c r="I33">
        <f t="shared" si="0"/>
        <v>1679.705476300046</v>
      </c>
      <c r="J33" s="9">
        <v>868.4</v>
      </c>
      <c r="K33">
        <f t="shared" si="2"/>
        <v>42.031321971441734</v>
      </c>
    </row>
    <row r="34" spans="1:11">
      <c r="A34" s="20">
        <v>1969</v>
      </c>
      <c r="B34" s="2">
        <f t="shared" si="3"/>
        <v>356.10700000000003</v>
      </c>
      <c r="C34" s="41">
        <f t="shared" si="1"/>
        <v>0.35610700000000001</v>
      </c>
      <c r="D34" s="3">
        <v>356107</v>
      </c>
      <c r="E34" s="3"/>
      <c r="F34" s="4">
        <f t="shared" si="4"/>
        <v>377000</v>
      </c>
      <c r="G34" s="24">
        <v>377</v>
      </c>
      <c r="H34" s="30">
        <v>0.2273</v>
      </c>
      <c r="I34">
        <f t="shared" si="0"/>
        <v>1658.6009678838539</v>
      </c>
      <c r="J34" s="9">
        <v>948.1</v>
      </c>
      <c r="K34">
        <f t="shared" si="2"/>
        <v>39.76373800232043</v>
      </c>
    </row>
    <row r="35" spans="1:11">
      <c r="A35" s="20">
        <v>1970</v>
      </c>
      <c r="B35" s="2">
        <f t="shared" si="3"/>
        <v>372.6</v>
      </c>
      <c r="C35" s="41">
        <f t="shared" si="1"/>
        <v>0.37260000000000004</v>
      </c>
      <c r="D35" s="3">
        <v>372600</v>
      </c>
      <c r="E35" s="3"/>
      <c r="F35" s="4">
        <f t="shared" si="4"/>
        <v>395000</v>
      </c>
      <c r="G35" s="24">
        <v>395</v>
      </c>
      <c r="H35" s="30">
        <v>0.23949999999999999</v>
      </c>
      <c r="I35">
        <f t="shared" si="0"/>
        <v>1649.2693110647183</v>
      </c>
      <c r="J35" s="9">
        <v>1012.7</v>
      </c>
      <c r="K35">
        <f t="shared" si="2"/>
        <v>39.004641058556331</v>
      </c>
    </row>
    <row r="36" spans="1:11">
      <c r="A36" s="20">
        <v>1971</v>
      </c>
      <c r="B36" s="2">
        <f t="shared" si="3"/>
        <v>398.65</v>
      </c>
      <c r="C36" s="41">
        <f t="shared" si="1"/>
        <v>0.39865</v>
      </c>
      <c r="D36" s="3">
        <v>398650</v>
      </c>
      <c r="E36" s="3"/>
      <c r="F36" s="4">
        <f t="shared" si="4"/>
        <v>430000</v>
      </c>
      <c r="G36" s="24">
        <v>430</v>
      </c>
      <c r="H36" s="30">
        <v>0.2515</v>
      </c>
      <c r="I36">
        <f t="shared" si="0"/>
        <v>1709.741550695825</v>
      </c>
      <c r="J36" s="9">
        <v>1080</v>
      </c>
      <c r="K36">
        <f t="shared" si="2"/>
        <v>39.814814814814817</v>
      </c>
    </row>
    <row r="37" spans="1:11">
      <c r="A37" s="20">
        <v>1972</v>
      </c>
      <c r="B37" s="2">
        <f t="shared" si="3"/>
        <v>427.75099999999998</v>
      </c>
      <c r="C37" s="41">
        <f t="shared" si="1"/>
        <v>0.42775099999999999</v>
      </c>
      <c r="D37" s="3">
        <v>427751</v>
      </c>
      <c r="E37" s="3"/>
      <c r="F37" s="4">
        <f t="shared" si="4"/>
        <v>450000</v>
      </c>
      <c r="G37" s="24">
        <v>450</v>
      </c>
      <c r="H37" s="30">
        <v>0.26340000000000002</v>
      </c>
      <c r="I37">
        <f t="shared" si="0"/>
        <v>1708.4282460136674</v>
      </c>
      <c r="J37" s="9">
        <v>1176.5</v>
      </c>
      <c r="K37">
        <f t="shared" si="2"/>
        <v>38.249043773905647</v>
      </c>
    </row>
    <row r="38" spans="1:11">
      <c r="A38" s="20">
        <v>1973</v>
      </c>
      <c r="B38" s="2">
        <f t="shared" si="3"/>
        <v>458.26400000000001</v>
      </c>
      <c r="C38" s="41">
        <f t="shared" si="1"/>
        <v>0.458264</v>
      </c>
      <c r="D38" s="3">
        <v>458264</v>
      </c>
      <c r="E38" s="3"/>
      <c r="F38" s="4">
        <f t="shared" si="4"/>
        <v>465000</v>
      </c>
      <c r="G38" s="24">
        <v>465</v>
      </c>
      <c r="H38" s="30">
        <v>0.27489999999999998</v>
      </c>
      <c r="I38">
        <f t="shared" si="0"/>
        <v>1691.5241906147692</v>
      </c>
      <c r="J38" s="9">
        <v>1310.5999999999999</v>
      </c>
      <c r="K38">
        <f t="shared" si="2"/>
        <v>35.479932855180834</v>
      </c>
    </row>
    <row r="39" spans="1:11">
      <c r="A39" s="20">
        <v>1974</v>
      </c>
      <c r="B39" s="2">
        <f t="shared" si="3"/>
        <v>475.18099999999998</v>
      </c>
      <c r="C39" s="41">
        <f t="shared" si="1"/>
        <v>0.47518099999999996</v>
      </c>
      <c r="D39" s="3">
        <v>475181</v>
      </c>
      <c r="E39" s="3"/>
      <c r="F39" s="4">
        <f t="shared" si="4"/>
        <v>495000</v>
      </c>
      <c r="G39" s="24">
        <v>495</v>
      </c>
      <c r="H39" s="30">
        <v>0.29459999999999997</v>
      </c>
      <c r="I39">
        <f t="shared" si="0"/>
        <v>1680.2443991853363</v>
      </c>
      <c r="J39" s="9">
        <v>1438.5</v>
      </c>
      <c r="K39">
        <f t="shared" si="2"/>
        <v>34.410844629822734</v>
      </c>
    </row>
    <row r="40" spans="1:11">
      <c r="A40" s="20">
        <v>1975</v>
      </c>
      <c r="B40" s="2">
        <f t="shared" si="3"/>
        <v>534.20699999999999</v>
      </c>
      <c r="C40" s="41">
        <f t="shared" si="1"/>
        <v>0.53420699999999999</v>
      </c>
      <c r="D40" s="3">
        <v>534207</v>
      </c>
      <c r="E40" s="3"/>
      <c r="F40" s="4">
        <f t="shared" si="4"/>
        <v>577000</v>
      </c>
      <c r="G40" s="24">
        <v>577</v>
      </c>
      <c r="H40" s="30">
        <v>0.32550000000000001</v>
      </c>
      <c r="I40">
        <f t="shared" si="0"/>
        <v>1772.6574500768049</v>
      </c>
      <c r="J40" s="9">
        <v>1560.2</v>
      </c>
      <c r="K40">
        <f t="shared" si="2"/>
        <v>36.982438148955261</v>
      </c>
    </row>
    <row r="41" spans="1:11">
      <c r="A41" s="20">
        <v>1976</v>
      </c>
      <c r="B41" s="2">
        <f t="shared" si="3"/>
        <v>621.55600000000004</v>
      </c>
      <c r="C41" s="41">
        <f t="shared" si="1"/>
        <v>0.621556</v>
      </c>
      <c r="D41" s="3">
        <v>621556</v>
      </c>
      <c r="E41" s="3"/>
      <c r="F41" s="4">
        <f t="shared" si="4"/>
        <v>636000</v>
      </c>
      <c r="G41" s="24">
        <v>636</v>
      </c>
      <c r="H41" s="30">
        <v>0.34889999999999999</v>
      </c>
      <c r="I41">
        <f t="shared" si="0"/>
        <v>1822.8718830610492</v>
      </c>
      <c r="J41" s="9">
        <v>1738.1</v>
      </c>
      <c r="K41">
        <f t="shared" si="2"/>
        <v>36.59168057073817</v>
      </c>
    </row>
    <row r="42" spans="1:11">
      <c r="A42" s="20">
        <v>1977</v>
      </c>
      <c r="B42" s="2">
        <f t="shared" si="3"/>
        <v>699.96299999999997</v>
      </c>
      <c r="C42" s="41">
        <f t="shared" si="1"/>
        <v>0.699963</v>
      </c>
      <c r="D42" s="3">
        <v>699963</v>
      </c>
      <c r="E42" s="3"/>
      <c r="F42" s="4">
        <f t="shared" si="4"/>
        <v>700000</v>
      </c>
      <c r="G42" s="24">
        <v>700</v>
      </c>
      <c r="H42" s="30">
        <v>0.3599</v>
      </c>
      <c r="I42">
        <f t="shared" si="0"/>
        <v>1944.984717977216</v>
      </c>
      <c r="J42" s="9">
        <v>1973.5</v>
      </c>
      <c r="K42">
        <f t="shared" si="2"/>
        <v>35.469977197871799</v>
      </c>
    </row>
    <row r="43" spans="1:11">
      <c r="A43" s="20">
        <v>1978</v>
      </c>
      <c r="B43" s="2">
        <f t="shared" si="3"/>
        <v>772.69100000000003</v>
      </c>
      <c r="C43" s="41">
        <f t="shared" si="1"/>
        <v>0.77269100000000002</v>
      </c>
      <c r="D43" s="3">
        <v>772691</v>
      </c>
      <c r="E43" s="3"/>
      <c r="F43" s="4">
        <f t="shared" si="4"/>
        <v>798000</v>
      </c>
      <c r="G43" s="24">
        <v>798</v>
      </c>
      <c r="H43" s="30">
        <v>0.375</v>
      </c>
      <c r="I43">
        <f t="shared" si="0"/>
        <v>2128</v>
      </c>
      <c r="J43" s="9">
        <v>2217.5</v>
      </c>
      <c r="K43">
        <f t="shared" si="2"/>
        <v>35.986471251409249</v>
      </c>
    </row>
    <row r="44" spans="1:11">
      <c r="A44" s="20">
        <v>1979</v>
      </c>
      <c r="B44" s="2">
        <f t="shared" si="3"/>
        <v>827.61500000000001</v>
      </c>
      <c r="C44" s="41">
        <f t="shared" si="1"/>
        <v>0.82761499999999999</v>
      </c>
      <c r="D44" s="3">
        <v>827615</v>
      </c>
      <c r="E44" s="3"/>
      <c r="F44" s="4">
        <f t="shared" si="4"/>
        <v>830000</v>
      </c>
      <c r="G44" s="24">
        <v>830</v>
      </c>
      <c r="H44" s="30">
        <v>0.40029999999999999</v>
      </c>
      <c r="I44">
        <f t="shared" si="0"/>
        <v>2073.4449163127656</v>
      </c>
      <c r="J44" s="9">
        <v>2501.4</v>
      </c>
      <c r="K44">
        <f t="shared" si="2"/>
        <v>33.18141840569281</v>
      </c>
    </row>
    <row r="45" spans="1:11">
      <c r="A45" s="20">
        <v>1980</v>
      </c>
      <c r="B45" s="2">
        <f t="shared" si="3"/>
        <v>908.72299999999996</v>
      </c>
      <c r="C45" s="41">
        <f t="shared" si="1"/>
        <v>0.90872299999999995</v>
      </c>
      <c r="D45" s="3">
        <v>908723</v>
      </c>
      <c r="E45" s="3"/>
      <c r="F45" s="4">
        <f t="shared" si="4"/>
        <v>925000</v>
      </c>
      <c r="G45" s="24">
        <v>925</v>
      </c>
      <c r="H45" s="30">
        <v>0.4325</v>
      </c>
      <c r="I45">
        <f t="shared" si="0"/>
        <v>2138.7283236994222</v>
      </c>
      <c r="J45" s="9">
        <v>2724.2</v>
      </c>
      <c r="K45">
        <f t="shared" si="2"/>
        <v>33.954922546068573</v>
      </c>
    </row>
    <row r="46" spans="1:11">
      <c r="A46" s="20">
        <v>1981</v>
      </c>
      <c r="B46" s="2">
        <f t="shared" si="3"/>
        <v>998.81799999999998</v>
      </c>
      <c r="C46" s="41">
        <f t="shared" si="1"/>
        <v>0.99881799999999998</v>
      </c>
      <c r="D46" s="3">
        <v>998818</v>
      </c>
      <c r="E46" s="3"/>
      <c r="F46" s="4">
        <f t="shared" si="4"/>
        <v>1079800</v>
      </c>
      <c r="G46" s="24">
        <v>1079.8</v>
      </c>
      <c r="H46" s="30">
        <v>0.47070000000000001</v>
      </c>
      <c r="I46">
        <f t="shared" si="0"/>
        <v>2294.0301678351389</v>
      </c>
      <c r="J46" s="9">
        <v>3057</v>
      </c>
      <c r="K46">
        <f t="shared" si="2"/>
        <v>35.322211318285902</v>
      </c>
    </row>
    <row r="47" spans="1:11">
      <c r="A47" s="20">
        <v>1982</v>
      </c>
      <c r="B47" s="2">
        <f t="shared" si="3"/>
        <v>1142.913</v>
      </c>
      <c r="C47" s="41">
        <f t="shared" si="1"/>
        <v>1.1429130000000001</v>
      </c>
      <c r="D47" s="3">
        <v>1142913</v>
      </c>
      <c r="E47" s="3"/>
      <c r="F47" s="4">
        <f t="shared" si="4"/>
        <v>1290200</v>
      </c>
      <c r="G47" s="24">
        <v>1290.2</v>
      </c>
      <c r="H47" s="30">
        <v>0.5171</v>
      </c>
      <c r="I47">
        <f t="shared" si="0"/>
        <v>2495.0686520982404</v>
      </c>
      <c r="J47" s="9">
        <v>3223.7</v>
      </c>
      <c r="K47">
        <f t="shared" si="2"/>
        <v>40.022334584483673</v>
      </c>
    </row>
    <row r="48" spans="1:11">
      <c r="A48" s="20">
        <v>1983</v>
      </c>
      <c r="B48" s="2">
        <f t="shared" si="3"/>
        <v>1377.953</v>
      </c>
      <c r="C48" s="41">
        <f t="shared" si="1"/>
        <v>1.377953</v>
      </c>
      <c r="D48" s="3">
        <v>1377953</v>
      </c>
      <c r="E48" s="3"/>
      <c r="F48" s="4">
        <f t="shared" si="4"/>
        <v>1389000</v>
      </c>
      <c r="G48" s="24">
        <v>1389</v>
      </c>
      <c r="H48" s="30">
        <v>0.55249999999999999</v>
      </c>
      <c r="I48">
        <f t="shared" si="0"/>
        <v>2514.0271493212672</v>
      </c>
      <c r="J48" s="9">
        <v>3440.7</v>
      </c>
      <c r="K48">
        <f t="shared" si="2"/>
        <v>40.369692213793705</v>
      </c>
    </row>
    <row r="49" spans="1:11">
      <c r="A49" s="20">
        <v>1984</v>
      </c>
      <c r="B49" s="2">
        <f t="shared" si="3"/>
        <v>1572.9749999999999</v>
      </c>
      <c r="C49" s="41">
        <f t="shared" si="1"/>
        <v>1.572975</v>
      </c>
      <c r="D49" s="3">
        <v>1572975</v>
      </c>
      <c r="E49" s="3"/>
      <c r="F49" s="4">
        <f t="shared" si="4"/>
        <v>1823800</v>
      </c>
      <c r="G49" s="24">
        <v>1823.8</v>
      </c>
      <c r="H49" s="30">
        <v>0.57679999999999998</v>
      </c>
      <c r="I49">
        <f t="shared" si="0"/>
        <v>3161.9278779472957</v>
      </c>
      <c r="J49" s="9">
        <v>3844.4</v>
      </c>
      <c r="K49">
        <f t="shared" si="2"/>
        <v>47.440432837373841</v>
      </c>
    </row>
    <row r="50" spans="1:11">
      <c r="A50" s="20">
        <v>1985</v>
      </c>
      <c r="B50" s="2">
        <f t="shared" si="3"/>
        <v>1823.7750000000001</v>
      </c>
      <c r="C50" s="41">
        <f t="shared" si="1"/>
        <v>1.8237750000000001</v>
      </c>
      <c r="D50" s="3">
        <v>1823775</v>
      </c>
      <c r="E50" s="3"/>
      <c r="F50" s="4">
        <f t="shared" si="4"/>
        <v>1823800</v>
      </c>
      <c r="G50" s="24">
        <v>1823.8</v>
      </c>
      <c r="H50" s="30">
        <v>0.59809999999999997</v>
      </c>
      <c r="I50">
        <f t="shared" ref="I50:I74" si="5">G50/H50</f>
        <v>3049.3228557097477</v>
      </c>
      <c r="J50" s="9">
        <v>4146.3</v>
      </c>
      <c r="K50">
        <f t="shared" si="2"/>
        <v>43.986204567928027</v>
      </c>
    </row>
    <row r="51" spans="1:11">
      <c r="A51" s="20">
        <v>1986</v>
      </c>
      <c r="B51" s="2">
        <f t="shared" si="3"/>
        <v>2110.9749999999999</v>
      </c>
      <c r="C51" s="41">
        <f t="shared" si="1"/>
        <v>2.1109749999999998</v>
      </c>
      <c r="D51" s="3">
        <v>2110975</v>
      </c>
      <c r="E51" s="3"/>
      <c r="F51" s="4">
        <f t="shared" si="4"/>
        <v>2300000</v>
      </c>
      <c r="G51" s="24">
        <v>2300</v>
      </c>
      <c r="H51" s="30">
        <v>0.61750000000000005</v>
      </c>
      <c r="I51">
        <f t="shared" si="5"/>
        <v>3724.6963562753035</v>
      </c>
      <c r="J51" s="9">
        <v>4403.8999999999996</v>
      </c>
      <c r="K51">
        <f t="shared" si="2"/>
        <v>52.226435659301984</v>
      </c>
    </row>
    <row r="52" spans="1:11">
      <c r="A52" s="20">
        <v>1987</v>
      </c>
      <c r="B52" s="2">
        <f t="shared" si="3"/>
        <v>2336.0140000000001</v>
      </c>
      <c r="C52" s="41">
        <f t="shared" si="1"/>
        <v>2.336014</v>
      </c>
      <c r="D52" s="3">
        <v>2336014</v>
      </c>
      <c r="E52" s="3"/>
      <c r="F52" s="4">
        <f t="shared" si="4"/>
        <v>2800000</v>
      </c>
      <c r="G52" s="24">
        <v>2800</v>
      </c>
      <c r="H52" s="30">
        <v>0.63180000000000003</v>
      </c>
      <c r="I52">
        <f t="shared" si="5"/>
        <v>4431.7822095599868</v>
      </c>
      <c r="J52" s="9">
        <v>4651.3999999999996</v>
      </c>
      <c r="K52">
        <f t="shared" si="2"/>
        <v>60.19692995657222</v>
      </c>
    </row>
    <row r="53" spans="1:11">
      <c r="A53" s="20">
        <v>1988</v>
      </c>
      <c r="B53" s="2">
        <f t="shared" si="3"/>
        <v>2586.8690000000001</v>
      </c>
      <c r="C53" s="41">
        <f t="shared" si="1"/>
        <v>2.5868690000000001</v>
      </c>
      <c r="D53" s="3">
        <v>2586869</v>
      </c>
      <c r="E53" s="3"/>
      <c r="F53" s="4">
        <f t="shared" si="4"/>
        <v>2800000</v>
      </c>
      <c r="G53" s="24">
        <v>2800</v>
      </c>
      <c r="H53" s="30">
        <v>0.64859999999999995</v>
      </c>
      <c r="I53">
        <f t="shared" si="5"/>
        <v>4316.9904409497385</v>
      </c>
      <c r="J53" s="9">
        <v>5008.5</v>
      </c>
      <c r="K53">
        <f t="shared" si="2"/>
        <v>55.90496156533893</v>
      </c>
    </row>
    <row r="54" spans="1:11">
      <c r="A54" s="20">
        <v>1989</v>
      </c>
      <c r="B54" s="2">
        <f t="shared" si="3"/>
        <v>2829.77</v>
      </c>
      <c r="C54" s="41">
        <f t="shared" si="1"/>
        <v>2.8297699999999999</v>
      </c>
      <c r="D54" s="3">
        <v>2829770</v>
      </c>
      <c r="E54" s="3"/>
      <c r="F54" s="4">
        <f t="shared" si="4"/>
        <v>2870000</v>
      </c>
      <c r="G54" s="24">
        <v>2870</v>
      </c>
      <c r="H54" s="30">
        <v>0.6694</v>
      </c>
      <c r="I54">
        <f t="shared" si="5"/>
        <v>4287.4215715566179</v>
      </c>
      <c r="J54" s="9">
        <v>5399.5</v>
      </c>
      <c r="K54">
        <f t="shared" si="2"/>
        <v>53.153069728678581</v>
      </c>
    </row>
    <row r="55" spans="1:11">
      <c r="A55" s="20">
        <v>1990</v>
      </c>
      <c r="B55" s="2">
        <f t="shared" si="3"/>
        <v>3161.223</v>
      </c>
      <c r="C55" s="41">
        <f t="shared" si="1"/>
        <v>3.1612230000000001</v>
      </c>
      <c r="D55" s="3">
        <v>3161223</v>
      </c>
      <c r="E55" s="3"/>
      <c r="F55" s="4">
        <f t="shared" si="4"/>
        <v>3195000</v>
      </c>
      <c r="G55" s="24">
        <v>3195</v>
      </c>
      <c r="H55" s="30">
        <v>0.69540000000000002</v>
      </c>
      <c r="I55">
        <f t="shared" si="5"/>
        <v>4594.4779982743739</v>
      </c>
      <c r="J55" s="9">
        <v>5734.5</v>
      </c>
      <c r="K55">
        <f t="shared" si="2"/>
        <v>55.715406748626727</v>
      </c>
    </row>
    <row r="56" spans="1:11">
      <c r="A56" s="20">
        <v>1991</v>
      </c>
      <c r="B56" s="2">
        <f t="shared" si="3"/>
        <v>3569.3</v>
      </c>
      <c r="C56" s="41">
        <f t="shared" si="1"/>
        <v>3.5693000000000001</v>
      </c>
      <c r="D56" s="3">
        <v>3569300</v>
      </c>
      <c r="E56" s="3"/>
      <c r="F56" s="4">
        <f t="shared" si="4"/>
        <v>4145000</v>
      </c>
      <c r="G56" s="24">
        <v>4145</v>
      </c>
      <c r="H56" s="30">
        <v>0.72099999999999997</v>
      </c>
      <c r="I56">
        <f t="shared" si="5"/>
        <v>5748.9597780859922</v>
      </c>
      <c r="J56" s="9">
        <v>5930.5</v>
      </c>
      <c r="K56">
        <f t="shared" si="2"/>
        <v>69.89292639743698</v>
      </c>
    </row>
    <row r="57" spans="1:11">
      <c r="A57" s="20">
        <v>1992</v>
      </c>
      <c r="B57" s="2">
        <f t="shared" si="3"/>
        <v>3972.578</v>
      </c>
      <c r="C57" s="41">
        <f t="shared" si="1"/>
        <v>3.9725779999999999</v>
      </c>
      <c r="D57" s="3">
        <v>3972578</v>
      </c>
      <c r="E57" s="3"/>
      <c r="F57" s="4">
        <f t="shared" si="4"/>
        <v>4145000</v>
      </c>
      <c r="G57" s="24">
        <v>4145</v>
      </c>
      <c r="H57" s="30">
        <v>0.74829999999999997</v>
      </c>
      <c r="I57">
        <f t="shared" si="5"/>
        <v>5539.2222370706941</v>
      </c>
      <c r="J57" s="9">
        <v>6242</v>
      </c>
      <c r="K57">
        <f t="shared" si="2"/>
        <v>66.404998397949385</v>
      </c>
    </row>
    <row r="58" spans="1:11">
      <c r="A58" s="20">
        <v>1993</v>
      </c>
      <c r="B58" s="2">
        <f t="shared" si="3"/>
        <v>4315.5709999999999</v>
      </c>
      <c r="C58" s="41">
        <f t="shared" si="1"/>
        <v>4.3155710000000003</v>
      </c>
      <c r="D58" s="3">
        <v>4315571</v>
      </c>
      <c r="E58" s="3"/>
      <c r="F58" s="4">
        <f t="shared" si="4"/>
        <v>4900000</v>
      </c>
      <c r="G58" s="24">
        <v>4900</v>
      </c>
      <c r="H58" s="30">
        <v>0.76780000000000004</v>
      </c>
      <c r="I58">
        <f t="shared" si="5"/>
        <v>6381.8702787184156</v>
      </c>
      <c r="J58" s="9">
        <v>6587.3</v>
      </c>
      <c r="K58">
        <f t="shared" si="2"/>
        <v>74.385560092906047</v>
      </c>
    </row>
    <row r="59" spans="1:11">
      <c r="A59" s="20">
        <v>1994</v>
      </c>
      <c r="B59" s="2">
        <f t="shared" si="3"/>
        <v>4605.3379999999997</v>
      </c>
      <c r="C59" s="41">
        <f t="shared" si="1"/>
        <v>4.6053379999999997</v>
      </c>
      <c r="D59" s="3">
        <v>4605338</v>
      </c>
      <c r="E59" s="3"/>
      <c r="F59" s="4">
        <f t="shared" si="4"/>
        <v>4900000</v>
      </c>
      <c r="G59" s="24">
        <v>4900</v>
      </c>
      <c r="H59" s="30">
        <v>0.78480000000000005</v>
      </c>
      <c r="I59">
        <f t="shared" si="5"/>
        <v>6243.6289500509683</v>
      </c>
      <c r="J59" s="9">
        <v>6976.6</v>
      </c>
      <c r="K59">
        <f t="shared" si="2"/>
        <v>70.234784852220272</v>
      </c>
    </row>
    <row r="60" spans="1:11">
      <c r="A60" s="20">
        <v>1995</v>
      </c>
      <c r="B60" s="2">
        <f t="shared" si="3"/>
        <v>4884.6049999999996</v>
      </c>
      <c r="C60" s="41">
        <f t="shared" si="1"/>
        <v>4.8846049999999996</v>
      </c>
      <c r="D60" s="3">
        <v>4884605</v>
      </c>
      <c r="E60" s="3"/>
      <c r="F60" s="4">
        <f t="shared" si="4"/>
        <v>4900000</v>
      </c>
      <c r="G60" s="24">
        <v>4900</v>
      </c>
      <c r="H60" s="30">
        <v>0.8014</v>
      </c>
      <c r="I60">
        <f t="shared" si="5"/>
        <v>6114.2999750436738</v>
      </c>
      <c r="J60" s="9">
        <v>7341.1</v>
      </c>
      <c r="K60">
        <f t="shared" si="2"/>
        <v>66.747490158150683</v>
      </c>
    </row>
    <row r="61" spans="1:11" s="10" customFormat="1">
      <c r="A61" s="21">
        <v>1996</v>
      </c>
      <c r="B61" s="11">
        <f t="shared" si="3"/>
        <v>5137.1949999999997</v>
      </c>
      <c r="C61" s="41">
        <f t="shared" si="1"/>
        <v>5.1371949999999993</v>
      </c>
      <c r="D61" s="12">
        <v>5137195</v>
      </c>
      <c r="E61" s="12"/>
      <c r="F61" s="13">
        <f t="shared" si="4"/>
        <v>5500000</v>
      </c>
      <c r="G61" s="25">
        <v>5500</v>
      </c>
      <c r="H61" s="30">
        <v>0.81840000000000002</v>
      </c>
      <c r="I61">
        <f t="shared" si="5"/>
        <v>6720.4301075268813</v>
      </c>
      <c r="J61" s="14">
        <v>7718.3</v>
      </c>
      <c r="K61" s="10">
        <f t="shared" si="2"/>
        <v>71.25921511213609</v>
      </c>
    </row>
    <row r="62" spans="1:11">
      <c r="A62" s="20">
        <v>1997</v>
      </c>
      <c r="B62" s="2">
        <f t="shared" si="3"/>
        <v>5327.6239999999998</v>
      </c>
      <c r="C62" s="41">
        <f t="shared" si="1"/>
        <v>5.3276240000000001</v>
      </c>
      <c r="D62" s="5">
        <v>5327624</v>
      </c>
      <c r="E62" s="5"/>
      <c r="F62" s="4">
        <f t="shared" si="4"/>
        <v>5950000</v>
      </c>
      <c r="G62" s="24">
        <v>5950</v>
      </c>
      <c r="H62" s="30">
        <v>0.83420000000000005</v>
      </c>
      <c r="I62">
        <f t="shared" si="5"/>
        <v>7132.5821146008147</v>
      </c>
      <c r="J62" s="9">
        <v>8211.7000000000007</v>
      </c>
      <c r="K62">
        <f t="shared" si="2"/>
        <v>72.457590998209866</v>
      </c>
    </row>
    <row r="63" spans="1:11">
      <c r="A63" s="20">
        <v>1998</v>
      </c>
      <c r="B63" s="2">
        <f t="shared" si="3"/>
        <v>5439.4470000000001</v>
      </c>
      <c r="C63" s="41">
        <f t="shared" si="1"/>
        <v>5.4394470000000004</v>
      </c>
      <c r="D63" s="5">
        <v>5439447</v>
      </c>
      <c r="E63" s="5"/>
      <c r="F63" s="4">
        <f t="shared" si="4"/>
        <v>5950000</v>
      </c>
      <c r="G63" s="24">
        <v>5950</v>
      </c>
      <c r="H63" s="30">
        <v>0.84950000000000003</v>
      </c>
      <c r="I63">
        <f t="shared" si="5"/>
        <v>7004.1200706297823</v>
      </c>
      <c r="J63" s="9">
        <v>8663</v>
      </c>
      <c r="K63">
        <f t="shared" si="2"/>
        <v>68.682904305667776</v>
      </c>
    </row>
    <row r="64" spans="1:11">
      <c r="A64" s="20">
        <v>1999</v>
      </c>
      <c r="B64" s="2">
        <f t="shared" si="3"/>
        <v>5567.6940000000004</v>
      </c>
      <c r="C64" s="41">
        <f t="shared" si="1"/>
        <v>5.5676940000000004</v>
      </c>
      <c r="D64" s="5">
        <v>5567694</v>
      </c>
      <c r="E64" s="5"/>
      <c r="F64" s="4">
        <f t="shared" si="4"/>
        <v>5950000</v>
      </c>
      <c r="G64" s="24">
        <v>5950</v>
      </c>
      <c r="H64" s="30">
        <v>0.86029999999999995</v>
      </c>
      <c r="I64">
        <f t="shared" si="5"/>
        <v>6916.1920260374291</v>
      </c>
      <c r="J64" s="9">
        <v>9208.4</v>
      </c>
      <c r="K64">
        <f t="shared" si="2"/>
        <v>64.614916815081884</v>
      </c>
    </row>
    <row r="65" spans="1:11">
      <c r="A65" s="20">
        <v>2000</v>
      </c>
      <c r="B65" s="2">
        <f t="shared" si="3"/>
        <v>5591.625</v>
      </c>
      <c r="C65" s="41">
        <f t="shared" si="1"/>
        <v>5.5916249999999996</v>
      </c>
      <c r="D65" s="5">
        <v>5591625</v>
      </c>
      <c r="E65" s="5"/>
      <c r="F65" s="4">
        <f t="shared" si="4"/>
        <v>5950000</v>
      </c>
      <c r="G65" s="24">
        <v>5950</v>
      </c>
      <c r="H65" s="30">
        <v>0.87170000000000003</v>
      </c>
      <c r="I65">
        <f t="shared" si="5"/>
        <v>6825.7428014225079</v>
      </c>
      <c r="J65" s="9">
        <v>9821</v>
      </c>
      <c r="K65">
        <f t="shared" si="2"/>
        <v>60.584461867426938</v>
      </c>
    </row>
    <row r="66" spans="1:11">
      <c r="A66" s="20">
        <v>2001</v>
      </c>
      <c r="B66" s="2">
        <f t="shared" si="3"/>
        <v>5732.8019999999997</v>
      </c>
      <c r="C66" s="41">
        <f t="shared" si="1"/>
        <v>5.7328019999999995</v>
      </c>
      <c r="D66" s="5">
        <v>5732802</v>
      </c>
      <c r="E66" s="5"/>
      <c r="F66" s="4">
        <f t="shared" si="4"/>
        <v>5950000</v>
      </c>
      <c r="G66" s="24">
        <v>5950</v>
      </c>
      <c r="H66" s="30">
        <v>0.88890000000000002</v>
      </c>
      <c r="I66">
        <f t="shared" si="5"/>
        <v>6693.6663291708855</v>
      </c>
      <c r="J66" s="9">
        <v>10225.299999999999</v>
      </c>
      <c r="K66">
        <f t="shared" si="2"/>
        <v>58.189001789678549</v>
      </c>
    </row>
    <row r="67" spans="1:11">
      <c r="A67" s="20">
        <v>2002</v>
      </c>
      <c r="B67" s="2">
        <f t="shared" si="3"/>
        <v>6161.4309999999996</v>
      </c>
      <c r="C67" s="41">
        <f t="shared" si="1"/>
        <v>6.1614309999999994</v>
      </c>
      <c r="D67" s="5">
        <v>6161431</v>
      </c>
      <c r="E67" s="5"/>
      <c r="F67" s="4">
        <f t="shared" si="4"/>
        <v>6400000</v>
      </c>
      <c r="G67" s="24">
        <v>6400</v>
      </c>
      <c r="H67" s="30">
        <v>0.90990000000000004</v>
      </c>
      <c r="I67">
        <f t="shared" si="5"/>
        <v>7033.7399714254307</v>
      </c>
      <c r="J67" s="9">
        <v>10543.9</v>
      </c>
      <c r="K67">
        <f t="shared" si="2"/>
        <v>60.698602983715709</v>
      </c>
    </row>
    <row r="68" spans="1:11">
      <c r="A68" s="20">
        <v>2003</v>
      </c>
      <c r="B68" s="2">
        <f t="shared" si="3"/>
        <v>6737.6419999999998</v>
      </c>
      <c r="C68" s="41">
        <f t="shared" si="1"/>
        <v>6.7376420000000001</v>
      </c>
      <c r="D68" s="5">
        <v>6737642</v>
      </c>
      <c r="E68" s="5"/>
      <c r="F68" s="4">
        <f t="shared" si="4"/>
        <v>7384000</v>
      </c>
      <c r="G68" s="24">
        <v>7384</v>
      </c>
      <c r="H68" s="30">
        <v>0.92490000000000006</v>
      </c>
      <c r="I68">
        <f t="shared" si="5"/>
        <v>7983.565790896313</v>
      </c>
      <c r="J68" s="9">
        <v>10979.8</v>
      </c>
      <c r="K68">
        <f t="shared" si="2"/>
        <v>67.250769595074601</v>
      </c>
    </row>
    <row r="69" spans="1:11">
      <c r="A69" s="20">
        <v>2004</v>
      </c>
      <c r="B69" s="2">
        <f t="shared" si="3"/>
        <v>7333.35</v>
      </c>
      <c r="C69" s="41">
        <f t="shared" si="1"/>
        <v>7.3333500000000003</v>
      </c>
      <c r="D69" s="5">
        <v>7333350</v>
      </c>
      <c r="E69" s="5"/>
      <c r="F69" s="4">
        <f t="shared" si="4"/>
        <v>8184000</v>
      </c>
      <c r="G69" s="24">
        <v>8184</v>
      </c>
      <c r="H69" s="30">
        <v>0.94420000000000004</v>
      </c>
      <c r="I69">
        <f t="shared" si="5"/>
        <v>8667.6551578055496</v>
      </c>
      <c r="J69" s="9">
        <v>11685.6</v>
      </c>
      <c r="K69">
        <f t="shared" si="2"/>
        <v>70.034914766892584</v>
      </c>
    </row>
    <row r="70" spans="1:11">
      <c r="A70" s="20">
        <v>2005</v>
      </c>
      <c r="B70" s="2">
        <f t="shared" si="3"/>
        <v>7871.04</v>
      </c>
      <c r="C70" s="41">
        <f t="shared" ref="C70:C76" si="6">B70/1000</f>
        <v>7.8710399999999998</v>
      </c>
      <c r="D70" s="5">
        <v>7871040</v>
      </c>
      <c r="E70" s="5"/>
      <c r="F70" s="4">
        <f t="shared" si="4"/>
        <v>8184000</v>
      </c>
      <c r="G70" s="24">
        <v>8184</v>
      </c>
      <c r="H70" s="30">
        <v>0.96840000000000004</v>
      </c>
      <c r="I70">
        <f t="shared" si="5"/>
        <v>8451.053283767038</v>
      </c>
      <c r="J70" s="9">
        <v>12445.7</v>
      </c>
      <c r="K70">
        <f t="shared" ref="K70:K76" si="7">(G70/J70)*100</f>
        <v>65.757651236973416</v>
      </c>
    </row>
    <row r="71" spans="1:11">
      <c r="A71" s="20">
        <v>2006</v>
      </c>
      <c r="B71" s="2">
        <f t="shared" ref="B71:B76" si="8">D71/1000</f>
        <v>8420.2780000000002</v>
      </c>
      <c r="C71" s="41">
        <f t="shared" si="6"/>
        <v>8.4202779999999997</v>
      </c>
      <c r="D71" s="5">
        <v>8420278</v>
      </c>
      <c r="E71" s="5"/>
      <c r="F71" s="4">
        <f t="shared" si="4"/>
        <v>8965000</v>
      </c>
      <c r="G71" s="24">
        <v>8965</v>
      </c>
      <c r="H71" s="30">
        <v>1</v>
      </c>
      <c r="I71">
        <f t="shared" si="5"/>
        <v>8965</v>
      </c>
      <c r="J71" s="9">
        <v>13224.9</v>
      </c>
      <c r="K71">
        <f t="shared" si="7"/>
        <v>67.788792353817414</v>
      </c>
    </row>
    <row r="72" spans="1:11">
      <c r="A72" s="20">
        <v>2007</v>
      </c>
      <c r="B72" s="2">
        <f t="shared" si="8"/>
        <v>8921.3430000000008</v>
      </c>
      <c r="C72" s="41">
        <f t="shared" si="6"/>
        <v>8.9213430000000002</v>
      </c>
      <c r="D72" s="5">
        <v>8921343</v>
      </c>
      <c r="E72" s="5"/>
      <c r="F72" s="4">
        <f t="shared" si="4"/>
        <v>9815000</v>
      </c>
      <c r="G72" s="24">
        <v>9815</v>
      </c>
      <c r="H72" s="30">
        <v>1.0342</v>
      </c>
      <c r="I72">
        <f t="shared" si="5"/>
        <v>9490.4273834848191</v>
      </c>
      <c r="J72" s="9">
        <v>13891.8</v>
      </c>
      <c r="K72">
        <f t="shared" si="7"/>
        <v>70.653191091147292</v>
      </c>
    </row>
    <row r="73" spans="1:11">
      <c r="A73" s="20">
        <v>2008</v>
      </c>
      <c r="B73" s="2">
        <f t="shared" si="8"/>
        <v>9959.85</v>
      </c>
      <c r="C73" s="41">
        <f t="shared" si="6"/>
        <v>9.9598500000000012</v>
      </c>
      <c r="D73" s="5">
        <v>9959850</v>
      </c>
      <c r="E73" s="5"/>
      <c r="F73" s="6">
        <f t="shared" si="4"/>
        <v>10615000</v>
      </c>
      <c r="G73" s="24">
        <v>10615</v>
      </c>
      <c r="H73" s="30">
        <v>1.0653999999999999</v>
      </c>
      <c r="I73">
        <f t="shared" si="5"/>
        <v>9963.3940304111147</v>
      </c>
      <c r="J73" s="9">
        <v>14394.1</v>
      </c>
      <c r="K73">
        <f t="shared" si="7"/>
        <v>73.745492945026086</v>
      </c>
    </row>
    <row r="74" spans="1:11">
      <c r="A74" s="20">
        <v>2009</v>
      </c>
      <c r="B74" s="2">
        <f t="shared" si="8"/>
        <v>11853.142</v>
      </c>
      <c r="C74" s="41">
        <f t="shared" si="6"/>
        <v>11.853142</v>
      </c>
      <c r="D74" s="5">
        <v>11853142</v>
      </c>
      <c r="E74" s="5"/>
      <c r="F74" s="6">
        <f t="shared" si="4"/>
        <v>12104000</v>
      </c>
      <c r="G74" s="24">
        <v>12104</v>
      </c>
      <c r="H74" s="30">
        <v>1.0898000000000001</v>
      </c>
      <c r="I74">
        <f t="shared" si="5"/>
        <v>11106.625068819965</v>
      </c>
      <c r="J74" s="9">
        <v>14097.5</v>
      </c>
      <c r="K74">
        <f t="shared" si="7"/>
        <v>85.859194892711471</v>
      </c>
    </row>
    <row r="75" spans="1:11">
      <c r="A75" s="20">
        <v>2010</v>
      </c>
      <c r="B75" s="2">
        <f t="shared" si="8"/>
        <v>13762.248</v>
      </c>
      <c r="C75" s="41">
        <f t="shared" si="6"/>
        <v>13.762248</v>
      </c>
      <c r="D75" s="5">
        <v>13762248</v>
      </c>
      <c r="E75" s="5"/>
      <c r="F75" s="6">
        <f t="shared" si="4"/>
        <v>14294000</v>
      </c>
      <c r="G75" s="26">
        <v>14294</v>
      </c>
      <c r="H75" s="30">
        <v>1.1043000000000001</v>
      </c>
      <c r="I75">
        <f>G75/H75</f>
        <v>12943.946391379153</v>
      </c>
      <c r="J75" s="9">
        <v>14508.2</v>
      </c>
      <c r="K75">
        <f t="shared" si="7"/>
        <v>98.523593553990153</v>
      </c>
    </row>
    <row r="76" spans="1:11" s="10" customFormat="1">
      <c r="A76" s="21" t="s">
        <v>7</v>
      </c>
      <c r="B76" s="11">
        <f t="shared" si="8"/>
        <v>15119.13</v>
      </c>
      <c r="C76" s="41">
        <f t="shared" si="6"/>
        <v>15.119129999999998</v>
      </c>
      <c r="D76" s="12">
        <v>15119130</v>
      </c>
      <c r="E76" s="12"/>
      <c r="F76" s="15">
        <f t="shared" si="4"/>
        <v>16694000</v>
      </c>
      <c r="G76" s="27">
        <f>G75+2400</f>
        <v>16694</v>
      </c>
      <c r="H76" s="30">
        <v>1.1127</v>
      </c>
      <c r="I76">
        <f>G76/H76</f>
        <v>15003.145501932237</v>
      </c>
      <c r="J76" s="14">
        <v>15079.6</v>
      </c>
      <c r="K76" s="10">
        <f t="shared" si="7"/>
        <v>110.70585426669142</v>
      </c>
    </row>
    <row r="77" spans="1:11">
      <c r="D77" s="5"/>
      <c r="E77" s="5"/>
      <c r="F77" s="7"/>
      <c r="H77" s="30"/>
    </row>
    <row r="78" spans="1:11">
      <c r="D78" s="5"/>
      <c r="E78" s="5"/>
      <c r="F78" s="7"/>
      <c r="H78" s="30"/>
      <c r="I78" s="8"/>
    </row>
    <row r="79" spans="1:11">
      <c r="D79" s="5"/>
      <c r="E79" s="5"/>
      <c r="F79" s="7"/>
      <c r="H79" s="30"/>
    </row>
    <row r="80" spans="1:11" ht="28">
      <c r="B80" s="42" t="s">
        <v>2</v>
      </c>
      <c r="C80" s="43" t="s">
        <v>17</v>
      </c>
      <c r="D80" s="44" t="s">
        <v>18</v>
      </c>
      <c r="E80" s="46" t="s">
        <v>19</v>
      </c>
      <c r="H80" s="30"/>
    </row>
    <row r="81" spans="2:8">
      <c r="B81" s="20">
        <v>1940</v>
      </c>
      <c r="C81">
        <v>4.3219E-2</v>
      </c>
      <c r="D81">
        <f>G5/1000</f>
        <v>4.9000000000000002E-2</v>
      </c>
      <c r="E81" s="46">
        <v>4.3219E-2</v>
      </c>
      <c r="H81" s="30"/>
    </row>
    <row r="82" spans="2:8">
      <c r="B82" s="20">
        <f>B81</f>
        <v>1940</v>
      </c>
      <c r="C82">
        <f>C83</f>
        <v>4.9493999999999996E-2</v>
      </c>
      <c r="D82">
        <f>D83</f>
        <v>6.5000000000000002E-2</v>
      </c>
      <c r="E82">
        <v>0</v>
      </c>
      <c r="H82" s="30"/>
    </row>
    <row r="83" spans="2:8">
      <c r="B83" s="20">
        <v>1941</v>
      </c>
      <c r="C83">
        <v>4.9493999999999996E-2</v>
      </c>
      <c r="D83">
        <f>G6/1000</f>
        <v>6.5000000000000002E-2</v>
      </c>
      <c r="E83" s="46">
        <v>4.9493999999999996E-2</v>
      </c>
    </row>
    <row r="84" spans="2:8">
      <c r="B84" s="20">
        <f>B83</f>
        <v>1941</v>
      </c>
      <c r="C84">
        <f>C85</f>
        <v>7.4153999999999998E-2</v>
      </c>
      <c r="D84">
        <f>D85</f>
        <v>0.125</v>
      </c>
      <c r="E84" s="46">
        <v>0</v>
      </c>
    </row>
    <row r="85" spans="2:8">
      <c r="B85" s="20">
        <v>1942</v>
      </c>
      <c r="C85">
        <v>7.4153999999999998E-2</v>
      </c>
      <c r="D85">
        <f>G7/1000</f>
        <v>0.125</v>
      </c>
      <c r="E85" s="46">
        <v>7.4153999999999998E-2</v>
      </c>
    </row>
    <row r="86" spans="2:8">
      <c r="B86" s="20">
        <f>B85</f>
        <v>1942</v>
      </c>
      <c r="C86">
        <f>C87</f>
        <v>0.14046899999999998</v>
      </c>
      <c r="D86">
        <f>D87</f>
        <v>0.21</v>
      </c>
      <c r="E86" s="46">
        <v>0</v>
      </c>
    </row>
    <row r="87" spans="2:8">
      <c r="B87" s="20">
        <v>1943</v>
      </c>
      <c r="C87">
        <v>0.14046899999999998</v>
      </c>
      <c r="D87">
        <f>G8/1000</f>
        <v>0.21</v>
      </c>
      <c r="E87" s="46">
        <v>0.14046899999999998</v>
      </c>
    </row>
    <row r="88" spans="2:8">
      <c r="B88" s="20">
        <f>B87</f>
        <v>1943</v>
      </c>
      <c r="C88">
        <f>C89</f>
        <v>0.20807700000000001</v>
      </c>
      <c r="D88">
        <f>D89</f>
        <v>0.26</v>
      </c>
      <c r="E88" s="46">
        <v>0</v>
      </c>
    </row>
    <row r="89" spans="2:8">
      <c r="B89" s="20">
        <v>1944</v>
      </c>
      <c r="C89">
        <v>0.20807700000000001</v>
      </c>
      <c r="D89">
        <f>G9/1000</f>
        <v>0.26</v>
      </c>
      <c r="E89" s="46">
        <v>0.20807700000000001</v>
      </c>
    </row>
    <row r="90" spans="2:8">
      <c r="B90" s="20">
        <f>B89</f>
        <v>1944</v>
      </c>
      <c r="C90">
        <f>C91</f>
        <v>0.26867099999999999</v>
      </c>
      <c r="D90">
        <f>D91</f>
        <v>0.3</v>
      </c>
      <c r="E90" s="46">
        <v>0</v>
      </c>
    </row>
    <row r="91" spans="2:8">
      <c r="B91" s="20">
        <v>1945</v>
      </c>
      <c r="C91">
        <v>0.26867099999999999</v>
      </c>
      <c r="D91">
        <f>G10/1000</f>
        <v>0.3</v>
      </c>
      <c r="E91" s="46">
        <v>0.26867099999999999</v>
      </c>
    </row>
    <row r="92" spans="2:8">
      <c r="B92" s="20">
        <f>B91</f>
        <v>1945</v>
      </c>
      <c r="C92">
        <f>C93</f>
        <v>0.268932</v>
      </c>
      <c r="D92">
        <f>D93</f>
        <v>0.27500000000000002</v>
      </c>
      <c r="E92" s="46">
        <v>0</v>
      </c>
    </row>
    <row r="93" spans="2:8">
      <c r="B93" s="20">
        <v>1946</v>
      </c>
      <c r="C93">
        <v>0.268932</v>
      </c>
      <c r="D93">
        <f>G11/1000</f>
        <v>0.27500000000000002</v>
      </c>
      <c r="E93" s="46">
        <v>0.268932</v>
      </c>
    </row>
    <row r="94" spans="2:8">
      <c r="B94" s="20">
        <f>B93</f>
        <v>1946</v>
      </c>
      <c r="C94">
        <f>C95</f>
        <v>0.25576700000000002</v>
      </c>
      <c r="D94">
        <f>D95</f>
        <v>0.27500000000000002</v>
      </c>
      <c r="E94" s="46">
        <v>0</v>
      </c>
    </row>
    <row r="95" spans="2:8">
      <c r="B95" s="20">
        <v>1947</v>
      </c>
      <c r="C95">
        <v>0.25576700000000002</v>
      </c>
      <c r="D95">
        <f>G12/1000</f>
        <v>0.27500000000000002</v>
      </c>
      <c r="E95" s="46">
        <v>0.25576700000000002</v>
      </c>
    </row>
    <row r="96" spans="2:8">
      <c r="B96" s="20">
        <f>B95</f>
        <v>1947</v>
      </c>
      <c r="C96">
        <f>C97</f>
        <v>0.25038100000000002</v>
      </c>
      <c r="D96">
        <f>D97</f>
        <v>0.27500000000000002</v>
      </c>
      <c r="E96" s="46">
        <v>0</v>
      </c>
    </row>
    <row r="97" spans="2:5">
      <c r="B97" s="20">
        <v>1948</v>
      </c>
      <c r="C97">
        <v>0.25038100000000002</v>
      </c>
      <c r="D97">
        <f>G13/1000</f>
        <v>0.27500000000000002</v>
      </c>
      <c r="E97" s="46">
        <v>0.25038100000000002</v>
      </c>
    </row>
    <row r="98" spans="2:5">
      <c r="B98" s="20">
        <f>B97</f>
        <v>1948</v>
      </c>
      <c r="C98">
        <f>C99</f>
        <v>0.25096499999999999</v>
      </c>
      <c r="D98">
        <f>D99</f>
        <v>0.27500000000000002</v>
      </c>
      <c r="E98" s="46">
        <v>0</v>
      </c>
    </row>
    <row r="99" spans="2:5">
      <c r="B99" s="20">
        <v>1949</v>
      </c>
      <c r="C99">
        <v>0.25096499999999999</v>
      </c>
      <c r="D99">
        <f>G14/1000</f>
        <v>0.27500000000000002</v>
      </c>
      <c r="E99" s="46">
        <v>0.25096499999999999</v>
      </c>
    </row>
    <row r="100" spans="2:5">
      <c r="B100" s="20">
        <f>B99</f>
        <v>1949</v>
      </c>
      <c r="C100">
        <f>C101</f>
        <v>0.255382</v>
      </c>
      <c r="D100">
        <f>D101</f>
        <v>0.27500000000000002</v>
      </c>
      <c r="E100" s="46">
        <v>0</v>
      </c>
    </row>
    <row r="101" spans="2:5">
      <c r="B101" s="20">
        <v>1950</v>
      </c>
      <c r="C101">
        <v>0.255382</v>
      </c>
      <c r="D101">
        <f>G15/1000</f>
        <v>0.27500000000000002</v>
      </c>
      <c r="E101" s="46">
        <v>0.255382</v>
      </c>
    </row>
    <row r="102" spans="2:5">
      <c r="B102" s="20">
        <f>B101</f>
        <v>1950</v>
      </c>
      <c r="C102">
        <f>C103</f>
        <v>0.25328400000000001</v>
      </c>
      <c r="D102">
        <f>D103</f>
        <v>0.27500000000000002</v>
      </c>
      <c r="E102" s="46">
        <v>0</v>
      </c>
    </row>
    <row r="103" spans="2:5">
      <c r="B103" s="20">
        <v>1951</v>
      </c>
      <c r="C103">
        <v>0.25328400000000001</v>
      </c>
      <c r="D103">
        <f>G16/1000</f>
        <v>0.27500000000000002</v>
      </c>
      <c r="E103" s="46">
        <v>0.25328400000000001</v>
      </c>
    </row>
    <row r="104" spans="2:5">
      <c r="B104" s="20">
        <f>B103</f>
        <v>1951</v>
      </c>
      <c r="C104">
        <f>C105</f>
        <v>0.25723299999999999</v>
      </c>
      <c r="D104">
        <f>D105</f>
        <v>0.27500000000000002</v>
      </c>
      <c r="E104" s="46">
        <v>0</v>
      </c>
    </row>
    <row r="105" spans="2:5">
      <c r="B105" s="20">
        <v>1952</v>
      </c>
      <c r="C105">
        <v>0.25723299999999999</v>
      </c>
      <c r="D105">
        <f>G17/1000</f>
        <v>0.27500000000000002</v>
      </c>
      <c r="E105" s="46">
        <v>0.25723299999999999</v>
      </c>
    </row>
    <row r="106" spans="2:5">
      <c r="B106" s="20">
        <f>B105</f>
        <v>1952</v>
      </c>
      <c r="C106">
        <f>C107</f>
        <v>0.26422000000000001</v>
      </c>
      <c r="D106">
        <f>D107</f>
        <v>0.27500000000000002</v>
      </c>
      <c r="E106" s="46">
        <v>0</v>
      </c>
    </row>
    <row r="107" spans="2:5">
      <c r="B107" s="20">
        <v>1953</v>
      </c>
      <c r="C107">
        <v>0.26422000000000001</v>
      </c>
      <c r="D107">
        <f>G18/1000</f>
        <v>0.27500000000000002</v>
      </c>
      <c r="E107" s="46">
        <v>0.26422000000000001</v>
      </c>
    </row>
    <row r="108" spans="2:5">
      <c r="B108" s="20">
        <f>B107</f>
        <v>1953</v>
      </c>
      <c r="C108">
        <f>C109</f>
        <v>0.26937900000000004</v>
      </c>
      <c r="D108">
        <f>D109</f>
        <v>0.28100000000000003</v>
      </c>
      <c r="E108" s="46">
        <v>0</v>
      </c>
    </row>
    <row r="109" spans="2:5">
      <c r="B109" s="20">
        <v>1954</v>
      </c>
      <c r="C109">
        <v>0.26937900000000004</v>
      </c>
      <c r="D109">
        <f>G19/1000</f>
        <v>0.28100000000000003</v>
      </c>
      <c r="E109" s="46">
        <v>0.26937900000000004</v>
      </c>
    </row>
    <row r="110" spans="2:5">
      <c r="B110" s="20">
        <f>B109</f>
        <v>1954</v>
      </c>
      <c r="C110">
        <f t="shared" ref="C110:D112" si="9">C111</f>
        <v>0.27061900000000005</v>
      </c>
      <c r="D110">
        <f t="shared" si="9"/>
        <v>0.27800000000000002</v>
      </c>
      <c r="E110" s="46">
        <v>0</v>
      </c>
    </row>
    <row r="111" spans="2:5">
      <c r="B111" s="20">
        <f>B110</f>
        <v>1954</v>
      </c>
      <c r="C111">
        <f t="shared" si="9"/>
        <v>0.27061900000000005</v>
      </c>
      <c r="D111">
        <f t="shared" si="9"/>
        <v>0.27800000000000002</v>
      </c>
      <c r="E111" s="46">
        <v>0.27234800000000003</v>
      </c>
    </row>
    <row r="112" spans="2:5">
      <c r="B112" s="20">
        <f>B111</f>
        <v>1954</v>
      </c>
      <c r="C112">
        <f t="shared" si="9"/>
        <v>0.27061900000000005</v>
      </c>
      <c r="D112">
        <f t="shared" si="9"/>
        <v>0.27800000000000002</v>
      </c>
      <c r="E112" s="46">
        <v>0</v>
      </c>
    </row>
    <row r="113" spans="2:5">
      <c r="B113" s="20">
        <v>1956</v>
      </c>
      <c r="C113">
        <v>0.27061900000000005</v>
      </c>
      <c r="D113">
        <f>G21/1000</f>
        <v>0.27800000000000002</v>
      </c>
      <c r="E113" s="46">
        <v>0.270619</v>
      </c>
    </row>
    <row r="114" spans="2:5">
      <c r="B114" s="20">
        <f>B113</f>
        <v>1956</v>
      </c>
      <c r="C114">
        <f>C115</f>
        <v>0.26912000000000003</v>
      </c>
      <c r="D114">
        <f>D115</f>
        <v>0.27500000000000002</v>
      </c>
      <c r="E114" s="46">
        <v>0</v>
      </c>
    </row>
    <row r="115" spans="2:5">
      <c r="B115" s="20">
        <v>1957</v>
      </c>
      <c r="C115">
        <v>0.26912000000000003</v>
      </c>
      <c r="D115">
        <f>G22/1000</f>
        <v>0.27500000000000002</v>
      </c>
      <c r="E115" s="46">
        <v>0.26912000000000003</v>
      </c>
    </row>
    <row r="116" spans="2:5">
      <c r="B116" s="20">
        <f>B115</f>
        <v>1957</v>
      </c>
      <c r="C116">
        <f>C117</f>
        <v>0.275395</v>
      </c>
      <c r="D116">
        <f>D117</f>
        <v>0.28799999999999998</v>
      </c>
      <c r="E116" s="46">
        <v>0</v>
      </c>
    </row>
    <row r="117" spans="2:5">
      <c r="B117" s="20">
        <v>1958</v>
      </c>
      <c r="C117">
        <v>0.275395</v>
      </c>
      <c r="D117">
        <f>G23/1000</f>
        <v>0.28799999999999998</v>
      </c>
      <c r="E117" s="46">
        <v>0.275395</v>
      </c>
    </row>
    <row r="118" spans="2:5">
      <c r="B118" s="20">
        <f>B117</f>
        <v>1958</v>
      </c>
      <c r="C118">
        <f>C119</f>
        <v>0.28241899999999998</v>
      </c>
      <c r="D118">
        <f>D119</f>
        <v>0.29499999999999998</v>
      </c>
      <c r="E118" s="46">
        <v>0</v>
      </c>
    </row>
    <row r="119" spans="2:5">
      <c r="B119" s="20">
        <v>1959</v>
      </c>
      <c r="C119">
        <v>0.28241899999999998</v>
      </c>
      <c r="D119">
        <f>G24/1000</f>
        <v>0.29499999999999998</v>
      </c>
      <c r="E119" s="46">
        <v>0.28241899999999998</v>
      </c>
    </row>
    <row r="120" spans="2:5">
      <c r="B120" s="20">
        <f>B119</f>
        <v>1959</v>
      </c>
      <c r="C120">
        <f>C121</f>
        <v>0.283827</v>
      </c>
      <c r="D120">
        <f>D121</f>
        <v>0.29299999999999998</v>
      </c>
      <c r="E120" s="46">
        <v>0</v>
      </c>
    </row>
    <row r="121" spans="2:5">
      <c r="B121" s="20">
        <v>1960</v>
      </c>
      <c r="C121">
        <v>0.283827</v>
      </c>
      <c r="D121">
        <f>G25/1000</f>
        <v>0.29299999999999998</v>
      </c>
      <c r="E121" s="46">
        <v>0.283827</v>
      </c>
    </row>
    <row r="122" spans="2:5">
      <c r="B122" s="20">
        <f>B121</f>
        <v>1960</v>
      </c>
      <c r="C122">
        <f>C123</f>
        <v>0.28630800000000001</v>
      </c>
      <c r="D122">
        <f>D123</f>
        <v>0.29799999999999999</v>
      </c>
      <c r="E122" s="46">
        <v>0</v>
      </c>
    </row>
    <row r="123" spans="2:5">
      <c r="B123" s="20">
        <v>1961</v>
      </c>
      <c r="C123">
        <v>0.28630800000000001</v>
      </c>
      <c r="D123">
        <f>G26/1000</f>
        <v>0.29799999999999999</v>
      </c>
      <c r="E123" s="46">
        <v>0.28630800000000001</v>
      </c>
    </row>
    <row r="124" spans="2:5">
      <c r="B124" s="20">
        <f>B123</f>
        <v>1961</v>
      </c>
      <c r="C124">
        <f>C125</f>
        <v>0.29537400000000003</v>
      </c>
      <c r="D124">
        <f>D125</f>
        <v>0.3</v>
      </c>
      <c r="E124" s="46">
        <v>0</v>
      </c>
    </row>
    <row r="125" spans="2:5">
      <c r="B125" s="20">
        <v>1962</v>
      </c>
      <c r="C125">
        <v>0.29537400000000003</v>
      </c>
      <c r="D125">
        <f>G27/1000</f>
        <v>0.3</v>
      </c>
      <c r="E125" s="46">
        <v>0.29537400000000003</v>
      </c>
    </row>
    <row r="126" spans="2:5">
      <c r="B126" s="20">
        <f>B125</f>
        <v>1962</v>
      </c>
      <c r="C126">
        <f>C127</f>
        <v>0.302923</v>
      </c>
      <c r="D126">
        <f>D127</f>
        <v>0.309</v>
      </c>
      <c r="E126" s="46">
        <v>0</v>
      </c>
    </row>
    <row r="127" spans="2:5">
      <c r="B127" s="20">
        <v>1963</v>
      </c>
      <c r="C127">
        <v>0.302923</v>
      </c>
      <c r="D127">
        <f>G28/1000</f>
        <v>0.309</v>
      </c>
      <c r="E127" s="46">
        <v>0.302923</v>
      </c>
    </row>
    <row r="128" spans="2:5">
      <c r="B128" s="20">
        <f>B127</f>
        <v>1963</v>
      </c>
      <c r="C128">
        <f>C129</f>
        <v>0.30858300000000005</v>
      </c>
      <c r="D128">
        <f>D129</f>
        <v>0.32400000000000001</v>
      </c>
      <c r="E128" s="46">
        <v>0</v>
      </c>
    </row>
    <row r="129" spans="2:5">
      <c r="B129" s="20">
        <v>1964</v>
      </c>
      <c r="C129">
        <v>0.30858300000000005</v>
      </c>
      <c r="D129">
        <f>G29/1000</f>
        <v>0.32400000000000001</v>
      </c>
      <c r="E129" s="46">
        <v>0.30858300000000005</v>
      </c>
    </row>
    <row r="130" spans="2:5">
      <c r="B130" s="20">
        <f>B129</f>
        <v>1964</v>
      </c>
      <c r="C130">
        <f>C131</f>
        <v>0.31412599999999996</v>
      </c>
      <c r="D130">
        <f>D131</f>
        <v>0.32800000000000001</v>
      </c>
      <c r="E130" s="46">
        <v>0</v>
      </c>
    </row>
    <row r="131" spans="2:5">
      <c r="B131" s="20">
        <v>1965</v>
      </c>
      <c r="C131">
        <v>0.31412599999999996</v>
      </c>
      <c r="D131">
        <f>G30/1000</f>
        <v>0.32800000000000001</v>
      </c>
      <c r="E131" s="46">
        <v>0.31412599999999996</v>
      </c>
    </row>
    <row r="132" spans="2:5">
      <c r="B132" s="20">
        <f>B131</f>
        <v>1965</v>
      </c>
      <c r="C132">
        <f>C133</f>
        <v>0.31629299999999999</v>
      </c>
      <c r="D132">
        <f>D133</f>
        <v>0.33</v>
      </c>
      <c r="E132" s="46">
        <v>0</v>
      </c>
    </row>
    <row r="133" spans="2:5">
      <c r="B133" s="20">
        <v>1966</v>
      </c>
      <c r="C133">
        <v>0.31629299999999999</v>
      </c>
      <c r="D133">
        <f>G31/1000</f>
        <v>0.33</v>
      </c>
      <c r="E133" s="46">
        <v>0.31629299999999999</v>
      </c>
    </row>
    <row r="134" spans="2:5">
      <c r="B134" s="20">
        <f>B133</f>
        <v>1966</v>
      </c>
      <c r="C134">
        <f>C135</f>
        <v>0.32314299999999996</v>
      </c>
      <c r="D134">
        <f>D135</f>
        <v>0.35799999999999998</v>
      </c>
      <c r="E134" s="46">
        <v>0</v>
      </c>
    </row>
    <row r="135" spans="2:5">
      <c r="B135" s="20">
        <v>1967</v>
      </c>
      <c r="C135">
        <v>0.32314299999999996</v>
      </c>
      <c r="D135">
        <f>G32/1000</f>
        <v>0.35799999999999998</v>
      </c>
      <c r="E135" s="46">
        <v>0.32314299999999996</v>
      </c>
    </row>
    <row r="136" spans="2:5">
      <c r="B136" s="20">
        <f>B135</f>
        <v>1967</v>
      </c>
      <c r="C136">
        <f>C137</f>
        <v>0.34853400000000001</v>
      </c>
      <c r="D136">
        <f>D137</f>
        <v>0.36499999999999999</v>
      </c>
      <c r="E136" s="46">
        <v>0</v>
      </c>
    </row>
    <row r="137" spans="2:5">
      <c r="B137" s="20">
        <v>1968</v>
      </c>
      <c r="C137">
        <v>0.34853400000000001</v>
      </c>
      <c r="D137">
        <f>G33/1000</f>
        <v>0.36499999999999999</v>
      </c>
      <c r="E137" s="46">
        <v>0.34853400000000001</v>
      </c>
    </row>
    <row r="138" spans="2:5">
      <c r="B138" s="20">
        <f>B137</f>
        <v>1968</v>
      </c>
      <c r="C138">
        <f>C139</f>
        <v>0.35610700000000001</v>
      </c>
      <c r="D138">
        <f>D139</f>
        <v>0.377</v>
      </c>
      <c r="E138" s="10">
        <v>0</v>
      </c>
    </row>
    <row r="139" spans="2:5">
      <c r="B139" s="20">
        <v>1969</v>
      </c>
      <c r="C139">
        <v>0.35610700000000001</v>
      </c>
      <c r="D139">
        <f>G34/1000</f>
        <v>0.377</v>
      </c>
      <c r="E139" s="46">
        <v>0.35610700000000001</v>
      </c>
    </row>
    <row r="140" spans="2:5">
      <c r="B140" s="20">
        <f>B139</f>
        <v>1969</v>
      </c>
      <c r="C140">
        <f>C141</f>
        <v>0.37260000000000004</v>
      </c>
      <c r="D140">
        <f>D141</f>
        <v>0.39500000000000002</v>
      </c>
      <c r="E140" s="46">
        <v>0</v>
      </c>
    </row>
    <row r="141" spans="2:5">
      <c r="B141" s="20">
        <v>1970</v>
      </c>
      <c r="C141">
        <v>0.37260000000000004</v>
      </c>
      <c r="D141">
        <f>G35/1000</f>
        <v>0.39500000000000002</v>
      </c>
      <c r="E141" s="46">
        <v>0.37260000000000004</v>
      </c>
    </row>
    <row r="142" spans="2:5">
      <c r="B142" s="20">
        <f>B141</f>
        <v>1970</v>
      </c>
      <c r="C142">
        <f>C143</f>
        <v>0.39865</v>
      </c>
      <c r="D142">
        <f>D143</f>
        <v>0.43</v>
      </c>
      <c r="E142" s="46">
        <v>0</v>
      </c>
    </row>
    <row r="143" spans="2:5">
      <c r="B143" s="20">
        <v>1971</v>
      </c>
      <c r="C143">
        <v>0.39865</v>
      </c>
      <c r="D143">
        <f>G36/1000</f>
        <v>0.43</v>
      </c>
      <c r="E143" s="46">
        <v>0.39865</v>
      </c>
    </row>
    <row r="144" spans="2:5">
      <c r="B144" s="20">
        <f>B143</f>
        <v>1971</v>
      </c>
      <c r="C144">
        <f>C145</f>
        <v>0.42775099999999999</v>
      </c>
      <c r="D144">
        <f>D145</f>
        <v>0.45</v>
      </c>
      <c r="E144" s="46">
        <v>0</v>
      </c>
    </row>
    <row r="145" spans="2:5">
      <c r="B145" s="20">
        <v>1972</v>
      </c>
      <c r="C145">
        <v>0.42775099999999999</v>
      </c>
      <c r="D145">
        <f>G37/1000</f>
        <v>0.45</v>
      </c>
      <c r="E145" s="46">
        <v>0.42775099999999999</v>
      </c>
    </row>
    <row r="146" spans="2:5">
      <c r="B146" s="20">
        <f>B145</f>
        <v>1972</v>
      </c>
      <c r="C146">
        <f>C147</f>
        <v>0.458264</v>
      </c>
      <c r="D146">
        <f>D147</f>
        <v>0.46500000000000002</v>
      </c>
      <c r="E146" s="46">
        <v>0</v>
      </c>
    </row>
    <row r="147" spans="2:5">
      <c r="B147" s="20">
        <v>1973</v>
      </c>
      <c r="C147">
        <v>0.458264</v>
      </c>
      <c r="D147">
        <f>G38/1000</f>
        <v>0.46500000000000002</v>
      </c>
      <c r="E147" s="46">
        <v>0.458264</v>
      </c>
    </row>
    <row r="148" spans="2:5">
      <c r="B148" s="20">
        <f>B147</f>
        <v>1973</v>
      </c>
      <c r="C148">
        <f>C149</f>
        <v>0.47518099999999996</v>
      </c>
      <c r="D148">
        <f>D149</f>
        <v>0.495</v>
      </c>
      <c r="E148" s="46">
        <v>0</v>
      </c>
    </row>
    <row r="149" spans="2:5">
      <c r="B149" s="20">
        <v>1974</v>
      </c>
      <c r="C149">
        <v>0.47518099999999996</v>
      </c>
      <c r="D149">
        <f>G39/1000</f>
        <v>0.495</v>
      </c>
      <c r="E149" s="46">
        <v>0.47518099999999996</v>
      </c>
    </row>
    <row r="150" spans="2:5">
      <c r="B150" s="20">
        <f>B149</f>
        <v>1974</v>
      </c>
      <c r="C150">
        <f>C151</f>
        <v>0.53420699999999999</v>
      </c>
      <c r="D150">
        <f>D151</f>
        <v>0.57699999999999996</v>
      </c>
      <c r="E150" s="46">
        <v>0</v>
      </c>
    </row>
    <row r="151" spans="2:5">
      <c r="B151" s="20">
        <v>1975</v>
      </c>
      <c r="C151">
        <v>0.53420699999999999</v>
      </c>
      <c r="D151">
        <f>G40/1000</f>
        <v>0.57699999999999996</v>
      </c>
      <c r="E151" s="46">
        <v>0.53420699999999999</v>
      </c>
    </row>
    <row r="152" spans="2:5">
      <c r="B152" s="20">
        <f>B151</f>
        <v>1975</v>
      </c>
      <c r="C152">
        <f>C153</f>
        <v>0.621556</v>
      </c>
      <c r="D152">
        <f>D153</f>
        <v>0.63600000000000001</v>
      </c>
      <c r="E152" s="46">
        <v>0</v>
      </c>
    </row>
    <row r="153" spans="2:5">
      <c r="B153" s="20">
        <v>1976</v>
      </c>
      <c r="C153">
        <v>0.621556</v>
      </c>
      <c r="D153">
        <f>G41/1000</f>
        <v>0.63600000000000001</v>
      </c>
      <c r="E153" s="46">
        <v>0.621556</v>
      </c>
    </row>
    <row r="154" spans="2:5">
      <c r="B154" s="20">
        <f>B153</f>
        <v>1976</v>
      </c>
      <c r="C154">
        <f>C155</f>
        <v>0.699963</v>
      </c>
      <c r="D154">
        <f>D155</f>
        <v>0.7</v>
      </c>
      <c r="E154" s="46">
        <v>0</v>
      </c>
    </row>
    <row r="155" spans="2:5">
      <c r="B155" s="20">
        <v>1977</v>
      </c>
      <c r="C155">
        <v>0.699963</v>
      </c>
      <c r="D155">
        <f>G42/1000</f>
        <v>0.7</v>
      </c>
      <c r="E155" s="46">
        <v>0.699963</v>
      </c>
    </row>
    <row r="156" spans="2:5">
      <c r="B156" s="20">
        <f>B155</f>
        <v>1977</v>
      </c>
      <c r="C156">
        <f>C157</f>
        <v>0.77269100000000002</v>
      </c>
      <c r="D156">
        <f>D157</f>
        <v>0.79800000000000004</v>
      </c>
      <c r="E156" s="46">
        <v>0</v>
      </c>
    </row>
    <row r="157" spans="2:5">
      <c r="B157" s="20">
        <v>1978</v>
      </c>
      <c r="C157">
        <v>0.77269100000000002</v>
      </c>
      <c r="D157">
        <f>G43/1000</f>
        <v>0.79800000000000004</v>
      </c>
      <c r="E157" s="46">
        <v>0.77269100000000002</v>
      </c>
    </row>
    <row r="158" spans="2:5">
      <c r="B158" s="20">
        <f>B157</f>
        <v>1978</v>
      </c>
      <c r="C158">
        <f>C159</f>
        <v>0.82761499999999999</v>
      </c>
      <c r="D158">
        <f>D159</f>
        <v>0.83</v>
      </c>
      <c r="E158" s="46">
        <v>0</v>
      </c>
    </row>
    <row r="159" spans="2:5">
      <c r="B159" s="20">
        <v>1979</v>
      </c>
      <c r="C159">
        <v>0.82761499999999999</v>
      </c>
      <c r="D159">
        <f>G44/1000</f>
        <v>0.83</v>
      </c>
      <c r="E159" s="46">
        <v>0.82761499999999999</v>
      </c>
    </row>
    <row r="160" spans="2:5">
      <c r="B160" s="20">
        <f>B159</f>
        <v>1979</v>
      </c>
      <c r="C160">
        <f>C161</f>
        <v>0.90872299999999995</v>
      </c>
      <c r="D160">
        <f>D161</f>
        <v>0.92500000000000004</v>
      </c>
      <c r="E160" s="46">
        <v>0</v>
      </c>
    </row>
    <row r="161" spans="2:5">
      <c r="B161" s="20">
        <v>1980</v>
      </c>
      <c r="C161">
        <v>0.90872299999999995</v>
      </c>
      <c r="D161">
        <f>G45/1000</f>
        <v>0.92500000000000004</v>
      </c>
      <c r="E161" s="46">
        <v>0.90872299999999995</v>
      </c>
    </row>
    <row r="162" spans="2:5">
      <c r="B162" s="20">
        <f>B161</f>
        <v>1980</v>
      </c>
      <c r="C162">
        <f>C163</f>
        <v>0.99881799999999998</v>
      </c>
      <c r="D162">
        <f>D163</f>
        <v>1.0797999999999999</v>
      </c>
      <c r="E162" s="46">
        <v>0</v>
      </c>
    </row>
    <row r="163" spans="2:5">
      <c r="B163" s="20">
        <v>1981</v>
      </c>
      <c r="C163">
        <v>0.99881799999999998</v>
      </c>
      <c r="D163">
        <f>G46/1000</f>
        <v>1.0797999999999999</v>
      </c>
      <c r="E163" s="46">
        <v>0.99881799999999998</v>
      </c>
    </row>
    <row r="164" spans="2:5">
      <c r="B164" s="20">
        <f>B163</f>
        <v>1981</v>
      </c>
      <c r="C164">
        <f>C165</f>
        <v>1.1429130000000001</v>
      </c>
      <c r="D164">
        <f>D165</f>
        <v>1.2902</v>
      </c>
      <c r="E164" s="46">
        <v>0</v>
      </c>
    </row>
    <row r="165" spans="2:5">
      <c r="B165" s="20">
        <v>1982</v>
      </c>
      <c r="C165">
        <v>1.1429130000000001</v>
      </c>
      <c r="D165">
        <f>G47/1000</f>
        <v>1.2902</v>
      </c>
      <c r="E165" s="46">
        <v>1.1429130000000001</v>
      </c>
    </row>
    <row r="166" spans="2:5">
      <c r="B166" s="20">
        <f>B165</f>
        <v>1982</v>
      </c>
      <c r="C166">
        <f>C167</f>
        <v>1.377953</v>
      </c>
      <c r="D166">
        <f>D167</f>
        <v>1.389</v>
      </c>
      <c r="E166" s="46">
        <v>0</v>
      </c>
    </row>
    <row r="167" spans="2:5">
      <c r="B167" s="20">
        <v>1983</v>
      </c>
      <c r="C167">
        <v>1.377953</v>
      </c>
      <c r="D167">
        <f>G48/1000</f>
        <v>1.389</v>
      </c>
      <c r="E167" s="46">
        <v>1.377953</v>
      </c>
    </row>
    <row r="168" spans="2:5">
      <c r="B168" s="20">
        <f>B167</f>
        <v>1983</v>
      </c>
      <c r="C168">
        <f>C169</f>
        <v>1.572975</v>
      </c>
      <c r="D168">
        <f>D169</f>
        <v>1.8237999999999999</v>
      </c>
      <c r="E168" s="46">
        <v>0</v>
      </c>
    </row>
    <row r="169" spans="2:5">
      <c r="B169" s="20">
        <v>1984</v>
      </c>
      <c r="C169">
        <v>1.572975</v>
      </c>
      <c r="D169">
        <f>G49/1000</f>
        <v>1.8237999999999999</v>
      </c>
      <c r="E169" s="46">
        <v>1.572975</v>
      </c>
    </row>
    <row r="170" spans="2:5">
      <c r="B170" s="20">
        <f>B169</f>
        <v>1984</v>
      </c>
      <c r="C170">
        <f>C171</f>
        <v>1.8237750000000001</v>
      </c>
      <c r="D170">
        <f>D171</f>
        <v>1.8237999999999999</v>
      </c>
      <c r="E170" s="46">
        <v>0</v>
      </c>
    </row>
    <row r="171" spans="2:5">
      <c r="B171" s="20">
        <v>1985</v>
      </c>
      <c r="C171">
        <v>1.8237750000000001</v>
      </c>
      <c r="D171">
        <f>G50/1000</f>
        <v>1.8237999999999999</v>
      </c>
      <c r="E171" s="46">
        <v>1.8237750000000001</v>
      </c>
    </row>
    <row r="172" spans="2:5">
      <c r="B172" s="20">
        <f>B171</f>
        <v>1985</v>
      </c>
      <c r="C172">
        <f>C173</f>
        <v>2.1109749999999998</v>
      </c>
      <c r="D172">
        <f>D173</f>
        <v>2.2999999999999998</v>
      </c>
      <c r="E172" s="46">
        <v>0</v>
      </c>
    </row>
    <row r="173" spans="2:5">
      <c r="B173" s="20">
        <v>1986</v>
      </c>
      <c r="C173">
        <v>2.1109749999999998</v>
      </c>
      <c r="D173">
        <f>G51/1000</f>
        <v>2.2999999999999998</v>
      </c>
      <c r="E173" s="46">
        <v>2.1109749999999998</v>
      </c>
    </row>
    <row r="174" spans="2:5">
      <c r="B174" s="20">
        <f>B173</f>
        <v>1986</v>
      </c>
      <c r="C174">
        <f>C175</f>
        <v>2.336014</v>
      </c>
      <c r="D174">
        <f>D175</f>
        <v>2.8</v>
      </c>
      <c r="E174" s="46">
        <v>0</v>
      </c>
    </row>
    <row r="175" spans="2:5">
      <c r="B175" s="20">
        <v>1987</v>
      </c>
      <c r="C175">
        <v>2.336014</v>
      </c>
      <c r="D175">
        <f>G52/1000</f>
        <v>2.8</v>
      </c>
      <c r="E175" s="46">
        <v>2.336014</v>
      </c>
    </row>
    <row r="176" spans="2:5">
      <c r="B176" s="20">
        <f>B175</f>
        <v>1987</v>
      </c>
      <c r="C176">
        <f>C177</f>
        <v>2.5868690000000001</v>
      </c>
      <c r="D176">
        <f>D177</f>
        <v>2.8</v>
      </c>
      <c r="E176" s="46">
        <v>0</v>
      </c>
    </row>
    <row r="177" spans="2:5">
      <c r="B177" s="20">
        <v>1988</v>
      </c>
      <c r="C177">
        <v>2.5868690000000001</v>
      </c>
      <c r="D177">
        <f>G53/1000</f>
        <v>2.8</v>
      </c>
      <c r="E177" s="46">
        <v>2.5868690000000001</v>
      </c>
    </row>
    <row r="178" spans="2:5">
      <c r="B178" s="20">
        <f>B177</f>
        <v>1988</v>
      </c>
      <c r="C178">
        <f>C179</f>
        <v>2.8297699999999999</v>
      </c>
      <c r="D178">
        <f>D179</f>
        <v>2.87</v>
      </c>
      <c r="E178" s="46">
        <v>0</v>
      </c>
    </row>
    <row r="179" spans="2:5">
      <c r="B179" s="20">
        <v>1989</v>
      </c>
      <c r="C179">
        <v>2.8297699999999999</v>
      </c>
      <c r="D179">
        <f>G54/1000</f>
        <v>2.87</v>
      </c>
      <c r="E179" s="46">
        <v>2.8297699999999999</v>
      </c>
    </row>
    <row r="180" spans="2:5">
      <c r="B180" s="20">
        <f>B179</f>
        <v>1989</v>
      </c>
      <c r="C180">
        <f>C181</f>
        <v>3.1612230000000001</v>
      </c>
      <c r="D180">
        <f>D181</f>
        <v>3.1949999999999998</v>
      </c>
      <c r="E180" s="46">
        <v>0</v>
      </c>
    </row>
    <row r="181" spans="2:5">
      <c r="B181" s="20">
        <v>1990</v>
      </c>
      <c r="C181">
        <v>3.1612230000000001</v>
      </c>
      <c r="D181">
        <f>G55/1000</f>
        <v>3.1949999999999998</v>
      </c>
      <c r="E181" s="46">
        <v>3.1612230000000001</v>
      </c>
    </row>
    <row r="182" spans="2:5">
      <c r="B182" s="20">
        <f>B181</f>
        <v>1990</v>
      </c>
      <c r="C182">
        <f>C183</f>
        <v>3.5693000000000001</v>
      </c>
      <c r="D182">
        <f>D183</f>
        <v>4.1449999999999996</v>
      </c>
      <c r="E182" s="46">
        <v>0</v>
      </c>
    </row>
    <row r="183" spans="2:5">
      <c r="B183" s="20">
        <v>1991</v>
      </c>
      <c r="C183">
        <v>3.5693000000000001</v>
      </c>
      <c r="D183">
        <f>G56/1000</f>
        <v>4.1449999999999996</v>
      </c>
      <c r="E183" s="46">
        <v>3.5693000000000001</v>
      </c>
    </row>
    <row r="184" spans="2:5">
      <c r="B184" s="20">
        <f>B183</f>
        <v>1991</v>
      </c>
      <c r="C184">
        <f>C185</f>
        <v>3.9725779999999999</v>
      </c>
      <c r="D184">
        <f>D185</f>
        <v>4.1449999999999996</v>
      </c>
      <c r="E184" s="46">
        <v>0</v>
      </c>
    </row>
    <row r="185" spans="2:5">
      <c r="B185" s="20">
        <v>1992</v>
      </c>
      <c r="C185">
        <v>3.9725779999999999</v>
      </c>
      <c r="D185">
        <f>G57/1000</f>
        <v>4.1449999999999996</v>
      </c>
      <c r="E185" s="46">
        <v>3.9725779999999999</v>
      </c>
    </row>
    <row r="186" spans="2:5">
      <c r="B186" s="20">
        <f>B185</f>
        <v>1992</v>
      </c>
      <c r="C186">
        <f>C187</f>
        <v>4.3155710000000003</v>
      </c>
      <c r="D186">
        <f>D187</f>
        <v>4.9000000000000004</v>
      </c>
      <c r="E186" s="46">
        <v>0</v>
      </c>
    </row>
    <row r="187" spans="2:5">
      <c r="B187" s="20">
        <v>1993</v>
      </c>
      <c r="C187">
        <v>4.3155710000000003</v>
      </c>
      <c r="D187">
        <f>G58/1000</f>
        <v>4.9000000000000004</v>
      </c>
      <c r="E187" s="46">
        <v>4.3155710000000003</v>
      </c>
    </row>
    <row r="188" spans="2:5">
      <c r="B188" s="20">
        <f>B187</f>
        <v>1993</v>
      </c>
      <c r="C188">
        <f>C189</f>
        <v>4.6053379999999997</v>
      </c>
      <c r="D188">
        <f>D189</f>
        <v>4.9000000000000004</v>
      </c>
      <c r="E188" s="46">
        <v>0</v>
      </c>
    </row>
    <row r="189" spans="2:5">
      <c r="B189" s="20">
        <v>1994</v>
      </c>
      <c r="C189">
        <v>4.6053379999999997</v>
      </c>
      <c r="D189">
        <f>G59/1000</f>
        <v>4.9000000000000004</v>
      </c>
      <c r="E189" s="46">
        <v>4.6053379999999997</v>
      </c>
    </row>
    <row r="190" spans="2:5">
      <c r="B190" s="20">
        <f>B189</f>
        <v>1994</v>
      </c>
      <c r="C190">
        <f>C191</f>
        <v>4.8846049999999996</v>
      </c>
      <c r="D190">
        <f>D191</f>
        <v>4.9000000000000004</v>
      </c>
      <c r="E190" s="46">
        <v>0</v>
      </c>
    </row>
    <row r="191" spans="2:5">
      <c r="B191" s="20">
        <v>1995</v>
      </c>
      <c r="C191">
        <v>4.8846049999999996</v>
      </c>
      <c r="D191">
        <f>G60/1000</f>
        <v>4.9000000000000004</v>
      </c>
      <c r="E191" s="46">
        <v>4.8846049999999996</v>
      </c>
    </row>
    <row r="192" spans="2:5">
      <c r="B192" s="20">
        <f>B191</f>
        <v>1995</v>
      </c>
      <c r="C192">
        <f>C193</f>
        <v>5.1371949999999993</v>
      </c>
      <c r="D192">
        <f>D193</f>
        <v>5.5</v>
      </c>
      <c r="E192" s="46">
        <v>0</v>
      </c>
    </row>
    <row r="193" spans="2:5">
      <c r="B193" s="45">
        <v>1996</v>
      </c>
      <c r="C193">
        <v>5.1371949999999993</v>
      </c>
      <c r="D193">
        <f>G61/1000</f>
        <v>5.5</v>
      </c>
      <c r="E193" s="46">
        <v>5.1371949999999993</v>
      </c>
    </row>
    <row r="194" spans="2:5">
      <c r="B194" s="20">
        <f>B193</f>
        <v>1996</v>
      </c>
      <c r="C194">
        <f>C195</f>
        <v>5.3276240000000001</v>
      </c>
      <c r="D194">
        <f>D195</f>
        <v>5.95</v>
      </c>
      <c r="E194" s="46">
        <v>0</v>
      </c>
    </row>
    <row r="195" spans="2:5">
      <c r="B195" s="20">
        <v>1997</v>
      </c>
      <c r="C195">
        <v>5.3276240000000001</v>
      </c>
      <c r="D195">
        <f>G62/1000</f>
        <v>5.95</v>
      </c>
      <c r="E195" s="46">
        <v>5.3276240000000001</v>
      </c>
    </row>
    <row r="196" spans="2:5">
      <c r="B196" s="20">
        <f>B195</f>
        <v>1997</v>
      </c>
      <c r="C196">
        <f>C197</f>
        <v>5.4394470000000004</v>
      </c>
      <c r="D196">
        <f>D197</f>
        <v>5.95</v>
      </c>
      <c r="E196" s="46">
        <v>0</v>
      </c>
    </row>
    <row r="197" spans="2:5">
      <c r="B197" s="20">
        <v>1998</v>
      </c>
      <c r="C197">
        <v>5.4394470000000004</v>
      </c>
      <c r="D197">
        <f>G63/1000</f>
        <v>5.95</v>
      </c>
      <c r="E197" s="46">
        <v>5.4394470000000004</v>
      </c>
    </row>
    <row r="198" spans="2:5">
      <c r="B198" s="20">
        <f>B197</f>
        <v>1998</v>
      </c>
      <c r="C198">
        <f>C199</f>
        <v>5.5676940000000004</v>
      </c>
      <c r="D198">
        <f>D199</f>
        <v>5.95</v>
      </c>
      <c r="E198" s="46">
        <v>0</v>
      </c>
    </row>
    <row r="199" spans="2:5">
      <c r="B199" s="20">
        <v>1999</v>
      </c>
      <c r="C199">
        <v>5.5676940000000004</v>
      </c>
      <c r="D199">
        <f>G64/1000</f>
        <v>5.95</v>
      </c>
      <c r="E199" s="46">
        <v>5.5676940000000004</v>
      </c>
    </row>
    <row r="200" spans="2:5">
      <c r="B200" s="20">
        <f>B199</f>
        <v>1999</v>
      </c>
      <c r="C200">
        <f>C201</f>
        <v>5.5916249999999996</v>
      </c>
      <c r="D200">
        <f>D201</f>
        <v>5.95</v>
      </c>
      <c r="E200" s="46">
        <v>0</v>
      </c>
    </row>
    <row r="201" spans="2:5">
      <c r="B201" s="20">
        <v>2000</v>
      </c>
      <c r="C201">
        <v>5.5916249999999996</v>
      </c>
      <c r="D201">
        <f>G65/1000</f>
        <v>5.95</v>
      </c>
      <c r="E201" s="46">
        <v>5.5916249999999996</v>
      </c>
    </row>
    <row r="202" spans="2:5">
      <c r="B202" s="20">
        <f>B201</f>
        <v>2000</v>
      </c>
      <c r="C202">
        <f>C203</f>
        <v>5.7328019999999995</v>
      </c>
      <c r="D202">
        <f>D203</f>
        <v>5.95</v>
      </c>
      <c r="E202" s="46">
        <v>0</v>
      </c>
    </row>
    <row r="203" spans="2:5">
      <c r="B203" s="20">
        <v>2001</v>
      </c>
      <c r="C203">
        <v>5.7328019999999995</v>
      </c>
      <c r="D203">
        <f>G66/1000</f>
        <v>5.95</v>
      </c>
      <c r="E203" s="46">
        <v>5.7328019999999995</v>
      </c>
    </row>
    <row r="204" spans="2:5">
      <c r="B204" s="20">
        <f>B203</f>
        <v>2001</v>
      </c>
      <c r="C204">
        <f>C205</f>
        <v>6.1614309999999994</v>
      </c>
      <c r="D204">
        <f>D205</f>
        <v>6.4</v>
      </c>
      <c r="E204" s="46">
        <v>0</v>
      </c>
    </row>
    <row r="205" spans="2:5">
      <c r="B205" s="20">
        <v>2002</v>
      </c>
      <c r="C205">
        <v>6.1614309999999994</v>
      </c>
      <c r="D205">
        <f>G67/1000</f>
        <v>6.4</v>
      </c>
      <c r="E205" s="46">
        <v>6.1614309999999994</v>
      </c>
    </row>
    <row r="206" spans="2:5">
      <c r="B206" s="20">
        <f>B205</f>
        <v>2002</v>
      </c>
      <c r="C206">
        <f>C207</f>
        <v>6.7376420000000001</v>
      </c>
      <c r="D206">
        <f>D207</f>
        <v>7.3840000000000003</v>
      </c>
      <c r="E206" s="46">
        <v>0</v>
      </c>
    </row>
    <row r="207" spans="2:5">
      <c r="B207" s="20">
        <v>2003</v>
      </c>
      <c r="C207">
        <v>6.7376420000000001</v>
      </c>
      <c r="D207">
        <f>G68/1000</f>
        <v>7.3840000000000003</v>
      </c>
      <c r="E207" s="46">
        <v>6.7376420000000001</v>
      </c>
    </row>
    <row r="208" spans="2:5">
      <c r="B208" s="20">
        <f>B207</f>
        <v>2003</v>
      </c>
      <c r="C208">
        <f>C209</f>
        <v>7.3333500000000003</v>
      </c>
      <c r="D208">
        <f>D209</f>
        <v>8.1839999999999993</v>
      </c>
      <c r="E208" s="46">
        <v>0</v>
      </c>
    </row>
    <row r="209" spans="2:5">
      <c r="B209" s="20">
        <v>2004</v>
      </c>
      <c r="C209">
        <v>7.3333500000000003</v>
      </c>
      <c r="D209">
        <f>G69/1000</f>
        <v>8.1839999999999993</v>
      </c>
      <c r="E209" s="46">
        <v>7.3333500000000003</v>
      </c>
    </row>
    <row r="210" spans="2:5">
      <c r="B210" s="20">
        <f>B209</f>
        <v>2004</v>
      </c>
      <c r="C210">
        <f>C211</f>
        <v>7.8710399999999998</v>
      </c>
      <c r="D210">
        <f>D211</f>
        <v>8.1839999999999993</v>
      </c>
      <c r="E210" s="46">
        <v>0</v>
      </c>
    </row>
    <row r="211" spans="2:5">
      <c r="B211" s="20">
        <v>2005</v>
      </c>
      <c r="C211">
        <v>7.8710399999999998</v>
      </c>
      <c r="D211">
        <f>G70/1000</f>
        <v>8.1839999999999993</v>
      </c>
      <c r="E211" s="46">
        <v>7.8710399999999998</v>
      </c>
    </row>
    <row r="212" spans="2:5">
      <c r="B212" s="20">
        <f>B211</f>
        <v>2005</v>
      </c>
      <c r="C212">
        <f>C213</f>
        <v>8.4202779999999997</v>
      </c>
      <c r="D212">
        <f>D213</f>
        <v>8.9649999999999999</v>
      </c>
      <c r="E212" s="46">
        <v>0</v>
      </c>
    </row>
    <row r="213" spans="2:5">
      <c r="B213" s="20">
        <v>2006</v>
      </c>
      <c r="C213">
        <v>8.4202779999999997</v>
      </c>
      <c r="D213">
        <f>G71/1000</f>
        <v>8.9649999999999999</v>
      </c>
      <c r="E213" s="46">
        <v>8.4202779999999997</v>
      </c>
    </row>
    <row r="214" spans="2:5">
      <c r="B214" s="20">
        <f>B213</f>
        <v>2006</v>
      </c>
      <c r="C214">
        <f>C215</f>
        <v>8.9213430000000002</v>
      </c>
      <c r="D214">
        <f>D215</f>
        <v>9.8149999999999995</v>
      </c>
      <c r="E214" s="46">
        <v>0</v>
      </c>
    </row>
    <row r="215" spans="2:5">
      <c r="B215" s="20">
        <v>2007</v>
      </c>
      <c r="C215">
        <v>8.9213430000000002</v>
      </c>
      <c r="D215">
        <f>G72/1000</f>
        <v>9.8149999999999995</v>
      </c>
      <c r="E215" s="46">
        <v>8.9213430000000002</v>
      </c>
    </row>
    <row r="216" spans="2:5">
      <c r="B216" s="20">
        <f>B215</f>
        <v>2007</v>
      </c>
      <c r="C216">
        <f>C217</f>
        <v>9.9598500000000012</v>
      </c>
      <c r="D216">
        <f>D217</f>
        <v>10.615</v>
      </c>
      <c r="E216" s="46">
        <v>0</v>
      </c>
    </row>
    <row r="217" spans="2:5">
      <c r="B217" s="20">
        <v>2008</v>
      </c>
      <c r="C217">
        <v>9.9598500000000012</v>
      </c>
      <c r="D217">
        <f>G73/1000</f>
        <v>10.615</v>
      </c>
      <c r="E217" s="46">
        <v>9.9598499999999994</v>
      </c>
    </row>
    <row r="218" spans="2:5">
      <c r="B218" s="20">
        <f>B217</f>
        <v>2008</v>
      </c>
      <c r="C218">
        <f>C219</f>
        <v>11.853142</v>
      </c>
      <c r="D218">
        <f>D219</f>
        <v>12.103999999999999</v>
      </c>
      <c r="E218" s="46">
        <v>0</v>
      </c>
    </row>
    <row r="219" spans="2:5">
      <c r="B219" s="20">
        <v>2009</v>
      </c>
      <c r="C219">
        <v>11.853142</v>
      </c>
      <c r="D219">
        <f>G74/1000</f>
        <v>12.103999999999999</v>
      </c>
      <c r="E219" s="46">
        <v>11.853142</v>
      </c>
    </row>
    <row r="220" spans="2:5">
      <c r="B220" s="20">
        <f>B219</f>
        <v>2009</v>
      </c>
      <c r="C220">
        <f>C221</f>
        <v>13.762248</v>
      </c>
      <c r="D220">
        <f>D221</f>
        <v>14.294</v>
      </c>
      <c r="E220" s="46">
        <v>0</v>
      </c>
    </row>
    <row r="221" spans="2:5">
      <c r="B221" s="20">
        <v>2010</v>
      </c>
      <c r="C221">
        <v>13.762248</v>
      </c>
      <c r="D221">
        <f>G75/1000</f>
        <v>14.294</v>
      </c>
      <c r="E221" s="46">
        <v>13.762248</v>
      </c>
    </row>
    <row r="222" spans="2:5">
      <c r="B222" s="20">
        <f>B221</f>
        <v>2010</v>
      </c>
      <c r="C222">
        <f>C223</f>
        <v>15.119129999999998</v>
      </c>
      <c r="D222">
        <f>D223</f>
        <v>16.693999999999999</v>
      </c>
      <c r="E222" s="46">
        <v>0</v>
      </c>
    </row>
    <row r="223" spans="2:5">
      <c r="B223" s="45">
        <v>2011</v>
      </c>
      <c r="C223">
        <v>15.119129999999998</v>
      </c>
      <c r="D223">
        <f>G76/1000</f>
        <v>16.693999999999999</v>
      </c>
      <c r="E223" s="46">
        <v>15.119129999999998</v>
      </c>
    </row>
    <row r="224" spans="2:5">
      <c r="B224" s="20">
        <f>B223</f>
        <v>2011</v>
      </c>
      <c r="C224">
        <v>15.11913</v>
      </c>
      <c r="E224" s="46">
        <v>0</v>
      </c>
    </row>
    <row r="228" spans="3:3">
      <c r="C228">
        <f>2011-1980</f>
        <v>31</v>
      </c>
    </row>
  </sheetData>
  <pageMargins left="0.7" right="0.7" top="0.75" bottom="0.75" header="0.3" footer="0.3"/>
  <ignoredErrors>
    <ignoredError sqref="D89" formula="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topLeftCell="B1" zoomScale="70" zoomScaleNormal="70" zoomScalePageLayoutView="70" workbookViewId="0">
      <selection activeCell="F21" sqref="F21"/>
    </sheetView>
  </sheetViews>
  <sheetFormatPr baseColWidth="10" defaultColWidth="8.83203125" defaultRowHeight="14" x14ac:dyDescent="0"/>
  <cols>
    <col min="1" max="1" width="32.5" customWidth="1"/>
    <col min="2" max="2" width="32" style="34" customWidth="1"/>
    <col min="3" max="3" width="27.6640625" style="34" bestFit="1" customWidth="1"/>
    <col min="4" max="4" width="27.6640625" style="1" customWidth="1"/>
    <col min="5" max="5" width="23.33203125" style="34" customWidth="1"/>
    <col min="6" max="6" width="22.5" style="1" bestFit="1" customWidth="1"/>
    <col min="7" max="7" width="28.5" style="1" customWidth="1"/>
    <col min="8" max="8" width="36" customWidth="1"/>
    <col min="9" max="9" width="21.6640625" customWidth="1"/>
    <col min="10" max="10" width="26" customWidth="1"/>
  </cols>
  <sheetData>
    <row r="1" spans="1:10">
      <c r="A1" t="s">
        <v>0</v>
      </c>
    </row>
    <row r="2" spans="1:10">
      <c r="A2" t="s">
        <v>1</v>
      </c>
    </row>
    <row r="3" spans="1:10" ht="14.25" customHeight="1"/>
    <row r="4" spans="1:10" ht="30.75" customHeight="1">
      <c r="A4" t="s">
        <v>2</v>
      </c>
      <c r="B4" s="35" t="s">
        <v>3</v>
      </c>
      <c r="C4" s="34" t="s">
        <v>6</v>
      </c>
      <c r="D4" s="1" t="s">
        <v>10</v>
      </c>
      <c r="E4" s="35" t="s">
        <v>12</v>
      </c>
      <c r="F4" s="1" t="s">
        <v>9</v>
      </c>
      <c r="G4" s="39" t="s">
        <v>13</v>
      </c>
      <c r="H4" s="32" t="s">
        <v>14</v>
      </c>
      <c r="I4" s="32" t="s">
        <v>16</v>
      </c>
      <c r="J4" s="32" t="s">
        <v>15</v>
      </c>
    </row>
    <row r="5" spans="1:10">
      <c r="A5">
        <v>1940</v>
      </c>
      <c r="B5" s="34">
        <v>43.219000000000001</v>
      </c>
      <c r="C5" s="34">
        <v>49</v>
      </c>
      <c r="D5" s="37">
        <v>8.6999999999999994E-2</v>
      </c>
      <c r="E5" s="34">
        <f>C5/D5</f>
        <v>563.21839080459779</v>
      </c>
      <c r="F5" s="38">
        <v>96.8</v>
      </c>
      <c r="G5" s="36">
        <f t="shared" ref="G5:G13" si="0">F5/D5</f>
        <v>1112.6436781609195</v>
      </c>
      <c r="H5" s="40">
        <v>50.619834710743802</v>
      </c>
    </row>
    <row r="6" spans="1:10">
      <c r="A6">
        <v>1941</v>
      </c>
      <c r="B6" s="34">
        <v>49.494</v>
      </c>
      <c r="C6" s="34">
        <v>65</v>
      </c>
      <c r="D6" s="37">
        <v>9.0300000000000005E-2</v>
      </c>
      <c r="E6" s="34">
        <f t="shared" ref="E6:E69" si="1">C6/D6</f>
        <v>719.82281284606859</v>
      </c>
      <c r="F6" s="38">
        <v>114.1</v>
      </c>
      <c r="G6" s="36">
        <f t="shared" si="0"/>
        <v>1263.5658914728681</v>
      </c>
      <c r="H6" s="40">
        <v>56.96757230499562</v>
      </c>
      <c r="I6" s="34">
        <f>$E6-$E5</f>
        <v>156.6044220414708</v>
      </c>
      <c r="J6" s="34">
        <f>C6-C5</f>
        <v>16</v>
      </c>
    </row>
    <row r="7" spans="1:10">
      <c r="A7">
        <v>1942</v>
      </c>
      <c r="B7" s="34">
        <v>74.153999999999996</v>
      </c>
      <c r="C7" s="34">
        <v>125</v>
      </c>
      <c r="D7" s="37">
        <v>9.69E-2</v>
      </c>
      <c r="E7" s="34">
        <f t="shared" si="1"/>
        <v>1289.9896800825593</v>
      </c>
      <c r="F7" s="38">
        <v>144.30000000000001</v>
      </c>
      <c r="G7" s="36">
        <f t="shared" si="0"/>
        <v>1489.1640866873065</v>
      </c>
      <c r="H7" s="40">
        <v>86.625086625086624</v>
      </c>
      <c r="I7" s="34">
        <f>$E7-$E6</f>
        <v>570.1668672364907</v>
      </c>
      <c r="J7" s="34">
        <f>C7-C6</f>
        <v>60</v>
      </c>
    </row>
    <row r="8" spans="1:10">
      <c r="A8">
        <v>1943</v>
      </c>
      <c r="B8" s="34">
        <v>140.46899999999999</v>
      </c>
      <c r="C8" s="34">
        <v>210</v>
      </c>
      <c r="D8" s="37">
        <v>0.1036</v>
      </c>
      <c r="E8" s="34">
        <f t="shared" si="1"/>
        <v>2027.0270270270271</v>
      </c>
      <c r="F8" s="38">
        <v>180.3</v>
      </c>
      <c r="G8" s="36">
        <f t="shared" si="0"/>
        <v>1740.3474903474905</v>
      </c>
      <c r="H8" s="40">
        <v>116.47254575707153</v>
      </c>
      <c r="I8" s="34">
        <f t="shared" ref="I8:I71" si="2">$E8-$E7</f>
        <v>737.0373469444678</v>
      </c>
      <c r="J8" s="34">
        <f>C8-C7</f>
        <v>85</v>
      </c>
    </row>
    <row r="9" spans="1:10">
      <c r="A9">
        <v>1944</v>
      </c>
      <c r="B9" s="34">
        <v>208.077</v>
      </c>
      <c r="C9" s="34">
        <v>260</v>
      </c>
      <c r="D9" s="37">
        <v>0.1077</v>
      </c>
      <c r="E9" s="34">
        <f t="shared" si="1"/>
        <v>2414.113277623027</v>
      </c>
      <c r="F9" s="38">
        <v>209.2</v>
      </c>
      <c r="G9" s="36">
        <f t="shared" si="0"/>
        <v>1942.4326833797584</v>
      </c>
      <c r="H9" s="40">
        <v>124.282982791587</v>
      </c>
      <c r="I9" s="34">
        <f t="shared" si="2"/>
        <v>387.0862505959999</v>
      </c>
      <c r="J9" s="34">
        <f>C9-C8</f>
        <v>50</v>
      </c>
    </row>
    <row r="10" spans="1:10">
      <c r="A10">
        <v>1945</v>
      </c>
      <c r="B10" s="34">
        <v>268.67099999999999</v>
      </c>
      <c r="C10" s="34">
        <v>300</v>
      </c>
      <c r="D10" s="37">
        <v>0.1104</v>
      </c>
      <c r="E10" s="34">
        <f t="shared" si="1"/>
        <v>2717.391304347826</v>
      </c>
      <c r="F10" s="38">
        <v>221.4</v>
      </c>
      <c r="G10" s="36">
        <f t="shared" si="0"/>
        <v>2005.4347826086957</v>
      </c>
      <c r="H10" s="40">
        <v>135.50135501355015</v>
      </c>
      <c r="I10" s="34">
        <f t="shared" si="2"/>
        <v>303.27802672479902</v>
      </c>
      <c r="J10" s="34">
        <f t="shared" ref="J10:J73" si="3">C10-C9</f>
        <v>40</v>
      </c>
    </row>
    <row r="11" spans="1:10">
      <c r="A11">
        <v>1946</v>
      </c>
      <c r="B11" s="34">
        <v>268.93200000000002</v>
      </c>
      <c r="C11" s="34">
        <v>275</v>
      </c>
      <c r="D11" s="37">
        <v>0.1182</v>
      </c>
      <c r="E11" s="34">
        <f t="shared" si="1"/>
        <v>2326.565143824027</v>
      </c>
      <c r="F11" s="38">
        <v>222.6</v>
      </c>
      <c r="G11" s="36">
        <f t="shared" si="0"/>
        <v>1883.2487309644669</v>
      </c>
      <c r="H11" s="40">
        <v>123.53998203054807</v>
      </c>
      <c r="I11" s="34">
        <f t="shared" si="2"/>
        <v>-390.82616052379899</v>
      </c>
      <c r="J11" s="34">
        <f t="shared" si="3"/>
        <v>-25</v>
      </c>
    </row>
    <row r="12" spans="1:10">
      <c r="A12">
        <v>1947</v>
      </c>
      <c r="B12" s="34">
        <v>255.767</v>
      </c>
      <c r="C12" s="34">
        <v>275</v>
      </c>
      <c r="D12" s="37">
        <v>0.13039999999999999</v>
      </c>
      <c r="E12" s="34">
        <f t="shared" si="1"/>
        <v>2108.8957055214728</v>
      </c>
      <c r="F12" s="38">
        <v>233.2</v>
      </c>
      <c r="G12" s="36">
        <f t="shared" si="0"/>
        <v>1788.3435582822087</v>
      </c>
      <c r="H12" s="40">
        <v>117.9245283018868</v>
      </c>
      <c r="I12" s="34">
        <f t="shared" si="2"/>
        <v>-217.66943830255423</v>
      </c>
      <c r="J12" s="34">
        <f t="shared" si="3"/>
        <v>0</v>
      </c>
    </row>
    <row r="13" spans="1:10">
      <c r="A13">
        <v>1948</v>
      </c>
      <c r="B13" s="34">
        <v>250.381</v>
      </c>
      <c r="C13" s="34">
        <v>275</v>
      </c>
      <c r="D13" s="37">
        <v>0.14280000000000001</v>
      </c>
      <c r="E13" s="34">
        <f t="shared" si="1"/>
        <v>1925.7703081232492</v>
      </c>
      <c r="F13" s="38">
        <v>256.60000000000002</v>
      </c>
      <c r="G13" s="36">
        <f t="shared" si="0"/>
        <v>1796.9187675070029</v>
      </c>
      <c r="H13" s="40">
        <v>107.17069368667185</v>
      </c>
      <c r="I13" s="34">
        <f t="shared" si="2"/>
        <v>-183.12539739822364</v>
      </c>
      <c r="J13" s="34">
        <f t="shared" si="3"/>
        <v>0</v>
      </c>
    </row>
    <row r="14" spans="1:10">
      <c r="A14">
        <v>1949</v>
      </c>
      <c r="B14" s="34">
        <v>250.965</v>
      </c>
      <c r="C14" s="34">
        <v>275</v>
      </c>
      <c r="D14" s="37">
        <v>0.14760000000000001</v>
      </c>
      <c r="E14" s="34">
        <f t="shared" si="1"/>
        <v>1863.1436314363143</v>
      </c>
      <c r="F14" s="38">
        <v>271.3</v>
      </c>
      <c r="G14" s="36">
        <f t="shared" ref="G14:G76" si="4">F14/D14</f>
        <v>1838.0758807588074</v>
      </c>
      <c r="H14" s="40">
        <v>101.36380390711388</v>
      </c>
      <c r="I14" s="34">
        <f t="shared" si="2"/>
        <v>-62.626676686934843</v>
      </c>
      <c r="J14" s="34">
        <f t="shared" si="3"/>
        <v>0</v>
      </c>
    </row>
    <row r="15" spans="1:10">
      <c r="A15">
        <v>1950</v>
      </c>
      <c r="B15" s="34">
        <v>255.38200000000001</v>
      </c>
      <c r="C15" s="34">
        <v>275</v>
      </c>
      <c r="D15" s="37">
        <v>0.14530000000000001</v>
      </c>
      <c r="E15" s="34">
        <f t="shared" si="1"/>
        <v>1892.6359256710252</v>
      </c>
      <c r="F15" s="38">
        <v>273.10000000000002</v>
      </c>
      <c r="G15" s="36">
        <f t="shared" si="4"/>
        <v>1879.559532002753</v>
      </c>
      <c r="H15" s="40">
        <v>100.69571585499817</v>
      </c>
      <c r="I15" s="34">
        <f t="shared" si="2"/>
        <v>29.492294234710926</v>
      </c>
      <c r="J15" s="34">
        <f t="shared" si="3"/>
        <v>0</v>
      </c>
    </row>
    <row r="16" spans="1:10">
      <c r="A16">
        <v>1951</v>
      </c>
      <c r="B16" s="34">
        <v>253.28399999999999</v>
      </c>
      <c r="C16" s="34">
        <v>275</v>
      </c>
      <c r="D16" s="37">
        <v>0.15310000000000001</v>
      </c>
      <c r="E16" s="34">
        <f t="shared" si="1"/>
        <v>1796.2116263879816</v>
      </c>
      <c r="F16" s="38">
        <v>320.2</v>
      </c>
      <c r="G16" s="36">
        <f t="shared" si="4"/>
        <v>2091.4435009797517</v>
      </c>
      <c r="H16" s="40">
        <v>85.883822610868208</v>
      </c>
      <c r="I16" s="34">
        <f t="shared" si="2"/>
        <v>-96.424299283043638</v>
      </c>
      <c r="J16" s="34">
        <f t="shared" si="3"/>
        <v>0</v>
      </c>
    </row>
    <row r="17" spans="1:10">
      <c r="A17">
        <v>1952</v>
      </c>
      <c r="B17" s="34">
        <v>257.233</v>
      </c>
      <c r="C17" s="34">
        <v>275</v>
      </c>
      <c r="D17" s="37">
        <v>0.1593</v>
      </c>
      <c r="E17" s="34">
        <f t="shared" si="1"/>
        <v>1726.3025737602009</v>
      </c>
      <c r="F17" s="38">
        <v>348.7</v>
      </c>
      <c r="G17" s="36">
        <f t="shared" si="4"/>
        <v>2188.9516635279347</v>
      </c>
      <c r="H17" s="40">
        <v>78.864353312302839</v>
      </c>
      <c r="I17" s="34">
        <f t="shared" si="2"/>
        <v>-69.909052627780738</v>
      </c>
      <c r="J17" s="34">
        <f t="shared" si="3"/>
        <v>0</v>
      </c>
    </row>
    <row r="18" spans="1:10">
      <c r="A18">
        <v>1953</v>
      </c>
      <c r="B18" s="34">
        <v>264.22000000000003</v>
      </c>
      <c r="C18" s="34">
        <v>275</v>
      </c>
      <c r="D18" s="37">
        <v>0.16220000000000001</v>
      </c>
      <c r="E18" s="34">
        <f t="shared" si="1"/>
        <v>1695.4377311960541</v>
      </c>
      <c r="F18" s="38">
        <v>372.5</v>
      </c>
      <c r="G18" s="36">
        <f t="shared" si="4"/>
        <v>2296.5474722564732</v>
      </c>
      <c r="H18" s="40">
        <v>73.825503355704697</v>
      </c>
      <c r="I18" s="34">
        <f t="shared" si="2"/>
        <v>-30.864842564146784</v>
      </c>
      <c r="J18" s="34">
        <f t="shared" si="3"/>
        <v>0</v>
      </c>
    </row>
    <row r="19" spans="1:10">
      <c r="A19">
        <v>1954</v>
      </c>
      <c r="B19" s="34">
        <v>269.37900000000002</v>
      </c>
      <c r="C19" s="34">
        <v>281</v>
      </c>
      <c r="D19" s="37">
        <v>0.1641</v>
      </c>
      <c r="E19" s="34">
        <f t="shared" si="1"/>
        <v>1712.370505789153</v>
      </c>
      <c r="F19" s="38">
        <v>377</v>
      </c>
      <c r="G19" s="36">
        <f t="shared" si="4"/>
        <v>2297.3796465569776</v>
      </c>
      <c r="H19" s="40">
        <v>74.535809018567647</v>
      </c>
      <c r="I19" s="34">
        <f t="shared" si="2"/>
        <v>16.932774593098884</v>
      </c>
      <c r="J19" s="34">
        <f t="shared" si="3"/>
        <v>6</v>
      </c>
    </row>
    <row r="20" spans="1:10">
      <c r="A20">
        <v>1955</v>
      </c>
      <c r="B20" s="34">
        <v>272.34800000000001</v>
      </c>
      <c r="C20" s="34">
        <v>281</v>
      </c>
      <c r="D20" s="37">
        <v>0.16539999999999999</v>
      </c>
      <c r="E20" s="34">
        <f t="shared" si="1"/>
        <v>1698.9117291414752</v>
      </c>
      <c r="F20" s="38">
        <v>395.9</v>
      </c>
      <c r="G20" s="36">
        <f t="shared" si="4"/>
        <v>2393.5912938331317</v>
      </c>
      <c r="H20" s="40">
        <v>70.977519575650419</v>
      </c>
      <c r="I20" s="34">
        <f t="shared" si="2"/>
        <v>-13.458776647677723</v>
      </c>
      <c r="J20" s="34">
        <f t="shared" si="3"/>
        <v>0</v>
      </c>
    </row>
    <row r="21" spans="1:10">
      <c r="A21">
        <v>1956</v>
      </c>
      <c r="B21" s="34">
        <v>270.61900000000003</v>
      </c>
      <c r="C21" s="34">
        <v>278</v>
      </c>
      <c r="D21" s="37">
        <v>0.16969999999999999</v>
      </c>
      <c r="E21" s="34">
        <f t="shared" si="1"/>
        <v>1638.1850324101356</v>
      </c>
      <c r="F21" s="38">
        <v>427</v>
      </c>
      <c r="G21" s="36">
        <f t="shared" si="4"/>
        <v>2516.2050677666471</v>
      </c>
      <c r="H21" s="40">
        <v>65.105386416861819</v>
      </c>
      <c r="I21" s="34">
        <f t="shared" si="2"/>
        <v>-60.726696731339644</v>
      </c>
      <c r="J21" s="34">
        <f t="shared" si="3"/>
        <v>-3</v>
      </c>
    </row>
    <row r="22" spans="1:10">
      <c r="A22">
        <v>1957</v>
      </c>
      <c r="B22" s="34">
        <v>269.12</v>
      </c>
      <c r="C22" s="34">
        <v>275</v>
      </c>
      <c r="D22" s="37">
        <v>0.17599999999999999</v>
      </c>
      <c r="E22" s="34">
        <f t="shared" si="1"/>
        <v>1562.5</v>
      </c>
      <c r="F22" s="38">
        <v>450.9</v>
      </c>
      <c r="G22" s="36">
        <f t="shared" si="4"/>
        <v>2561.931818181818</v>
      </c>
      <c r="H22" s="40">
        <v>60.989132845420272</v>
      </c>
      <c r="I22" s="34">
        <f t="shared" si="2"/>
        <v>-75.685032410135591</v>
      </c>
      <c r="J22" s="34">
        <f t="shared" si="3"/>
        <v>-3</v>
      </c>
    </row>
    <row r="23" spans="1:10">
      <c r="A23">
        <v>1958</v>
      </c>
      <c r="B23" s="34">
        <v>275.39499999999998</v>
      </c>
      <c r="C23" s="34">
        <v>288</v>
      </c>
      <c r="D23" s="37">
        <v>0.18129999999999999</v>
      </c>
      <c r="E23" s="34">
        <f t="shared" si="1"/>
        <v>1588.5273028130173</v>
      </c>
      <c r="F23" s="38">
        <v>460</v>
      </c>
      <c r="G23" s="36">
        <f t="shared" si="4"/>
        <v>2537.2311086596801</v>
      </c>
      <c r="H23" s="40">
        <v>62.608695652173921</v>
      </c>
      <c r="I23" s="34">
        <f t="shared" si="2"/>
        <v>26.027302813017286</v>
      </c>
      <c r="J23" s="34">
        <f t="shared" si="3"/>
        <v>13</v>
      </c>
    </row>
    <row r="24" spans="1:10">
      <c r="A24">
        <v>1959</v>
      </c>
      <c r="B24" s="34">
        <v>282.41899999999998</v>
      </c>
      <c r="C24" s="34">
        <v>295</v>
      </c>
      <c r="D24" s="37">
        <v>0.184</v>
      </c>
      <c r="E24" s="34">
        <f t="shared" si="1"/>
        <v>1603.2608695652175</v>
      </c>
      <c r="F24" s="38">
        <v>490.2</v>
      </c>
      <c r="G24" s="36">
        <f t="shared" si="4"/>
        <v>2664.1304347826085</v>
      </c>
      <c r="H24" s="40">
        <v>60.179518563851488</v>
      </c>
      <c r="I24" s="34">
        <f t="shared" si="2"/>
        <v>14.733566752200204</v>
      </c>
      <c r="J24" s="34">
        <f t="shared" si="3"/>
        <v>7</v>
      </c>
    </row>
    <row r="25" spans="1:10">
      <c r="A25">
        <v>1960</v>
      </c>
      <c r="B25" s="34">
        <v>283.827</v>
      </c>
      <c r="C25" s="34">
        <v>293</v>
      </c>
      <c r="D25" s="37">
        <v>0.18629999999999999</v>
      </c>
      <c r="E25" s="34">
        <f t="shared" si="1"/>
        <v>1572.7321524422973</v>
      </c>
      <c r="F25" s="38">
        <v>518.9</v>
      </c>
      <c r="G25" s="36">
        <f t="shared" si="4"/>
        <v>2785.2925389157272</v>
      </c>
      <c r="H25" s="40">
        <v>56.465600308344577</v>
      </c>
      <c r="I25" s="34">
        <f t="shared" si="2"/>
        <v>-30.52871712292017</v>
      </c>
      <c r="J25" s="34">
        <f t="shared" si="3"/>
        <v>-2</v>
      </c>
    </row>
    <row r="26" spans="1:10">
      <c r="A26">
        <v>1961</v>
      </c>
      <c r="B26" s="34">
        <v>286.30799999999999</v>
      </c>
      <c r="C26" s="34">
        <v>298</v>
      </c>
      <c r="D26" s="37">
        <v>0.18890000000000001</v>
      </c>
      <c r="E26" s="34">
        <f t="shared" si="1"/>
        <v>1577.5542615140284</v>
      </c>
      <c r="F26" s="38">
        <v>529.9</v>
      </c>
      <c r="G26" s="36">
        <f t="shared" si="4"/>
        <v>2805.1879301217573</v>
      </c>
      <c r="H26" s="40">
        <v>56.237025853934711</v>
      </c>
      <c r="I26" s="34">
        <f t="shared" si="2"/>
        <v>4.8221090717311199</v>
      </c>
      <c r="J26" s="34">
        <f t="shared" si="3"/>
        <v>5</v>
      </c>
    </row>
    <row r="27" spans="1:10">
      <c r="A27">
        <v>1962</v>
      </c>
      <c r="B27" s="34">
        <v>295.37400000000002</v>
      </c>
      <c r="C27" s="34">
        <v>300</v>
      </c>
      <c r="D27" s="37">
        <v>0.191</v>
      </c>
      <c r="E27" s="34">
        <f t="shared" si="1"/>
        <v>1570.6806282722514</v>
      </c>
      <c r="F27" s="38">
        <v>567.79999999999995</v>
      </c>
      <c r="G27" s="36">
        <f t="shared" si="4"/>
        <v>2972.7748691099473</v>
      </c>
      <c r="H27" s="40">
        <v>52.835505459668894</v>
      </c>
      <c r="I27" s="34">
        <f t="shared" si="2"/>
        <v>-6.8736332417770427</v>
      </c>
      <c r="J27" s="34">
        <f t="shared" si="3"/>
        <v>2</v>
      </c>
    </row>
    <row r="28" spans="1:10">
      <c r="A28">
        <v>1963</v>
      </c>
      <c r="B28" s="34">
        <v>302.923</v>
      </c>
      <c r="C28" s="34">
        <v>309</v>
      </c>
      <c r="D28" s="37">
        <v>0.19339999999999999</v>
      </c>
      <c r="E28" s="34">
        <f t="shared" si="1"/>
        <v>1597.7249224405377</v>
      </c>
      <c r="F28" s="38">
        <v>599.20000000000005</v>
      </c>
      <c r="G28" s="36">
        <f t="shared" si="4"/>
        <v>3098.2419855222342</v>
      </c>
      <c r="H28" s="40">
        <v>51.568758344459276</v>
      </c>
      <c r="I28" s="34">
        <f t="shared" si="2"/>
        <v>27.044294168286342</v>
      </c>
      <c r="J28" s="34">
        <f t="shared" si="3"/>
        <v>9</v>
      </c>
    </row>
    <row r="29" spans="1:10">
      <c r="A29">
        <v>1964</v>
      </c>
      <c r="B29" s="34">
        <v>308.58300000000003</v>
      </c>
      <c r="C29" s="34">
        <v>324</v>
      </c>
      <c r="D29" s="37">
        <v>0.19570000000000001</v>
      </c>
      <c r="E29" s="34">
        <f t="shared" si="1"/>
        <v>1655.5952989269288</v>
      </c>
      <c r="F29" s="38">
        <v>641.5</v>
      </c>
      <c r="G29" s="36">
        <f t="shared" si="4"/>
        <v>3277.9764946346445</v>
      </c>
      <c r="H29" s="40">
        <v>50.506625097427907</v>
      </c>
      <c r="I29" s="34">
        <f t="shared" si="2"/>
        <v>57.870376486391024</v>
      </c>
      <c r="J29" s="34">
        <f t="shared" si="3"/>
        <v>15</v>
      </c>
    </row>
    <row r="30" spans="1:10">
      <c r="A30">
        <v>1965</v>
      </c>
      <c r="B30" s="34">
        <v>314.12599999999998</v>
      </c>
      <c r="C30" s="34">
        <v>328</v>
      </c>
      <c r="D30" s="37">
        <v>0.19919999999999999</v>
      </c>
      <c r="E30" s="34">
        <f t="shared" si="1"/>
        <v>1646.5863453815261</v>
      </c>
      <c r="F30" s="38">
        <v>687.5</v>
      </c>
      <c r="G30" s="36">
        <f t="shared" si="4"/>
        <v>3451.3052208835343</v>
      </c>
      <c r="H30" s="40">
        <v>47.709090909090904</v>
      </c>
      <c r="I30" s="34">
        <f t="shared" si="2"/>
        <v>-9.0089535454026191</v>
      </c>
      <c r="J30" s="34">
        <f t="shared" si="3"/>
        <v>4</v>
      </c>
    </row>
    <row r="31" spans="1:10">
      <c r="A31">
        <v>1966</v>
      </c>
      <c r="B31" s="34">
        <v>316.29300000000001</v>
      </c>
      <c r="C31" s="34">
        <v>330</v>
      </c>
      <c r="D31" s="37">
        <v>0.2034</v>
      </c>
      <c r="E31" s="34">
        <f t="shared" si="1"/>
        <v>1622.4188790560472</v>
      </c>
      <c r="F31" s="38">
        <v>755.8</v>
      </c>
      <c r="G31" s="36">
        <f t="shared" si="4"/>
        <v>3715.8308751229101</v>
      </c>
      <c r="H31" s="40">
        <v>43.66234453559143</v>
      </c>
      <c r="I31" s="34">
        <f t="shared" si="2"/>
        <v>-24.167466325478927</v>
      </c>
      <c r="J31" s="34">
        <f t="shared" si="3"/>
        <v>2</v>
      </c>
    </row>
    <row r="32" spans="1:10">
      <c r="A32">
        <v>1967</v>
      </c>
      <c r="B32" s="34">
        <v>323.14299999999997</v>
      </c>
      <c r="C32" s="34">
        <v>358</v>
      </c>
      <c r="D32" s="37">
        <v>0.2099</v>
      </c>
      <c r="E32" s="34">
        <f t="shared" si="1"/>
        <v>1705.5740828966175</v>
      </c>
      <c r="F32" s="38">
        <v>810</v>
      </c>
      <c r="G32" s="36">
        <f t="shared" si="4"/>
        <v>3858.9804668889947</v>
      </c>
      <c r="H32" s="40">
        <v>44.197530864197532</v>
      </c>
      <c r="I32" s="34">
        <f t="shared" si="2"/>
        <v>83.155203840570266</v>
      </c>
      <c r="J32" s="34">
        <f t="shared" si="3"/>
        <v>28</v>
      </c>
    </row>
    <row r="33" spans="1:10">
      <c r="A33">
        <v>1968</v>
      </c>
      <c r="B33" s="34">
        <v>348.53399999999999</v>
      </c>
      <c r="C33" s="34">
        <v>365</v>
      </c>
      <c r="D33" s="37">
        <v>0.21729999999999999</v>
      </c>
      <c r="E33" s="34">
        <f t="shared" si="1"/>
        <v>1679.705476300046</v>
      </c>
      <c r="F33" s="38">
        <v>868.4</v>
      </c>
      <c r="G33" s="36">
        <f t="shared" si="4"/>
        <v>3996.3184537505754</v>
      </c>
      <c r="H33" s="40">
        <v>42.031321971441734</v>
      </c>
      <c r="I33" s="34">
        <f t="shared" si="2"/>
        <v>-25.868606596571453</v>
      </c>
      <c r="J33" s="34">
        <f t="shared" si="3"/>
        <v>7</v>
      </c>
    </row>
    <row r="34" spans="1:10">
      <c r="A34">
        <v>1969</v>
      </c>
      <c r="B34" s="34">
        <v>356.10700000000003</v>
      </c>
      <c r="C34" s="34">
        <v>377</v>
      </c>
      <c r="D34" s="37">
        <v>0.2273</v>
      </c>
      <c r="E34" s="34">
        <f t="shared" si="1"/>
        <v>1658.6009678838539</v>
      </c>
      <c r="F34" s="38">
        <v>948.1</v>
      </c>
      <c r="G34" s="36">
        <f t="shared" si="4"/>
        <v>4171.1394632644087</v>
      </c>
      <c r="H34" s="40">
        <v>39.76373800232043</v>
      </c>
      <c r="I34" s="34">
        <f t="shared" si="2"/>
        <v>-21.104508416192175</v>
      </c>
      <c r="J34" s="34">
        <f t="shared" si="3"/>
        <v>12</v>
      </c>
    </row>
    <row r="35" spans="1:10">
      <c r="A35">
        <v>1970</v>
      </c>
      <c r="B35" s="34">
        <v>372.6</v>
      </c>
      <c r="C35" s="34">
        <v>395</v>
      </c>
      <c r="D35" s="37">
        <v>0.23949999999999999</v>
      </c>
      <c r="E35" s="34">
        <f t="shared" si="1"/>
        <v>1649.2693110647183</v>
      </c>
      <c r="F35" s="38">
        <v>1012.7</v>
      </c>
      <c r="G35" s="36">
        <f t="shared" si="4"/>
        <v>4228.3924843423802</v>
      </c>
      <c r="H35" s="40">
        <v>39.004641058556331</v>
      </c>
      <c r="I35" s="34">
        <f t="shared" si="2"/>
        <v>-9.33165681913556</v>
      </c>
      <c r="J35" s="34">
        <f t="shared" si="3"/>
        <v>18</v>
      </c>
    </row>
    <row r="36" spans="1:10">
      <c r="A36">
        <v>1971</v>
      </c>
      <c r="B36" s="34">
        <v>398.65</v>
      </c>
      <c r="C36" s="34">
        <v>430</v>
      </c>
      <c r="D36" s="37">
        <v>0.2515</v>
      </c>
      <c r="E36" s="34">
        <f t="shared" si="1"/>
        <v>1709.741550695825</v>
      </c>
      <c r="F36" s="38">
        <v>1080</v>
      </c>
      <c r="G36" s="36">
        <f t="shared" si="4"/>
        <v>4294.2345924453284</v>
      </c>
      <c r="H36" s="40">
        <v>39.814814814814817</v>
      </c>
      <c r="I36" s="34">
        <f t="shared" si="2"/>
        <v>60.472239631106731</v>
      </c>
      <c r="J36" s="34">
        <f t="shared" si="3"/>
        <v>35</v>
      </c>
    </row>
    <row r="37" spans="1:10">
      <c r="A37">
        <v>1972</v>
      </c>
      <c r="B37" s="34">
        <v>427.75099999999998</v>
      </c>
      <c r="C37" s="34">
        <v>450</v>
      </c>
      <c r="D37" s="37">
        <v>0.26340000000000002</v>
      </c>
      <c r="E37" s="34">
        <f t="shared" si="1"/>
        <v>1708.4282460136674</v>
      </c>
      <c r="F37" s="38">
        <v>1176.5</v>
      </c>
      <c r="G37" s="36">
        <f t="shared" si="4"/>
        <v>4466.5907365223993</v>
      </c>
      <c r="H37" s="40">
        <v>38.249043773905647</v>
      </c>
      <c r="I37" s="34">
        <f t="shared" si="2"/>
        <v>-1.3133046821576499</v>
      </c>
      <c r="J37" s="34">
        <f t="shared" si="3"/>
        <v>20</v>
      </c>
    </row>
    <row r="38" spans="1:10">
      <c r="A38">
        <v>1973</v>
      </c>
      <c r="B38" s="34">
        <v>458.26400000000001</v>
      </c>
      <c r="C38" s="34">
        <v>465</v>
      </c>
      <c r="D38" s="37">
        <v>0.27489999999999998</v>
      </c>
      <c r="E38" s="34">
        <f t="shared" si="1"/>
        <v>1691.5241906147692</v>
      </c>
      <c r="F38" s="38">
        <v>1310.5999999999999</v>
      </c>
      <c r="G38" s="36">
        <f t="shared" si="4"/>
        <v>4767.5518370316477</v>
      </c>
      <c r="H38" s="40">
        <v>35.479932855180834</v>
      </c>
      <c r="I38" s="34">
        <f t="shared" si="2"/>
        <v>-16.904055398898208</v>
      </c>
      <c r="J38" s="34">
        <f t="shared" si="3"/>
        <v>15</v>
      </c>
    </row>
    <row r="39" spans="1:10">
      <c r="A39">
        <v>1974</v>
      </c>
      <c r="B39" s="34">
        <v>475.18099999999998</v>
      </c>
      <c r="C39" s="34">
        <v>495</v>
      </c>
      <c r="D39" s="37">
        <v>0.29459999999999997</v>
      </c>
      <c r="E39" s="34">
        <f t="shared" si="1"/>
        <v>1680.2443991853363</v>
      </c>
      <c r="F39" s="38">
        <v>1438.5</v>
      </c>
      <c r="G39" s="36">
        <f t="shared" si="4"/>
        <v>4882.8920570264772</v>
      </c>
      <c r="H39" s="40">
        <v>34.410844629822734</v>
      </c>
      <c r="I39" s="34">
        <f t="shared" si="2"/>
        <v>-11.279791429432862</v>
      </c>
      <c r="J39" s="34">
        <f t="shared" si="3"/>
        <v>30</v>
      </c>
    </row>
    <row r="40" spans="1:10">
      <c r="A40">
        <v>1975</v>
      </c>
      <c r="B40" s="34">
        <v>534.20699999999999</v>
      </c>
      <c r="C40" s="34">
        <v>577</v>
      </c>
      <c r="D40" s="37">
        <v>0.32550000000000001</v>
      </c>
      <c r="E40" s="34">
        <f t="shared" si="1"/>
        <v>1772.6574500768049</v>
      </c>
      <c r="F40" s="38">
        <v>1560.2</v>
      </c>
      <c r="G40" s="36">
        <f t="shared" si="4"/>
        <v>4793.2411674347159</v>
      </c>
      <c r="H40" s="40">
        <v>36.982438148955261</v>
      </c>
      <c r="I40" s="34">
        <f t="shared" si="2"/>
        <v>92.413050891468629</v>
      </c>
      <c r="J40" s="34">
        <f t="shared" si="3"/>
        <v>82</v>
      </c>
    </row>
    <row r="41" spans="1:10">
      <c r="A41">
        <v>1976</v>
      </c>
      <c r="B41" s="34">
        <v>621.55600000000004</v>
      </c>
      <c r="C41" s="34">
        <v>636</v>
      </c>
      <c r="D41" s="37">
        <v>0.34889999999999999</v>
      </c>
      <c r="E41" s="34">
        <f t="shared" si="1"/>
        <v>1822.8718830610492</v>
      </c>
      <c r="F41" s="38">
        <v>1738.1</v>
      </c>
      <c r="G41" s="36">
        <f t="shared" si="4"/>
        <v>4981.6566351390084</v>
      </c>
      <c r="H41" s="40">
        <v>36.59168057073817</v>
      </c>
      <c r="I41" s="34">
        <f t="shared" si="2"/>
        <v>50.21443298424424</v>
      </c>
      <c r="J41" s="34">
        <f t="shared" si="3"/>
        <v>59</v>
      </c>
    </row>
    <row r="42" spans="1:10">
      <c r="A42">
        <v>1977</v>
      </c>
      <c r="B42" s="34">
        <v>699.96299999999997</v>
      </c>
      <c r="C42" s="34">
        <v>700</v>
      </c>
      <c r="D42" s="37">
        <v>0.375</v>
      </c>
      <c r="E42" s="34">
        <f t="shared" si="1"/>
        <v>1866.6666666666667</v>
      </c>
      <c r="F42" s="38">
        <v>1973.5</v>
      </c>
      <c r="G42" s="36">
        <f t="shared" si="4"/>
        <v>5262.666666666667</v>
      </c>
      <c r="H42" s="40">
        <v>35.469977197871799</v>
      </c>
      <c r="I42" s="34">
        <f t="shared" si="2"/>
        <v>43.794783605617567</v>
      </c>
      <c r="J42" s="34">
        <f t="shared" si="3"/>
        <v>64</v>
      </c>
    </row>
    <row r="43" spans="1:10">
      <c r="A43">
        <v>1978</v>
      </c>
      <c r="B43" s="34">
        <v>772.69100000000003</v>
      </c>
      <c r="C43" s="34">
        <v>798</v>
      </c>
      <c r="D43" s="37">
        <v>0.40029999999999999</v>
      </c>
      <c r="E43" s="34">
        <f t="shared" si="1"/>
        <v>1993.5048713464903</v>
      </c>
      <c r="F43" s="38">
        <v>2217.5</v>
      </c>
      <c r="G43" s="36">
        <f t="shared" si="4"/>
        <v>5539.5953035223583</v>
      </c>
      <c r="H43" s="40">
        <v>35.986471251409249</v>
      </c>
      <c r="I43" s="34">
        <f t="shared" si="2"/>
        <v>126.83820467982355</v>
      </c>
      <c r="J43" s="34">
        <f t="shared" si="3"/>
        <v>98</v>
      </c>
    </row>
    <row r="44" spans="1:10">
      <c r="A44">
        <v>1979</v>
      </c>
      <c r="B44" s="34">
        <v>827.61500000000001</v>
      </c>
      <c r="C44" s="34">
        <v>830</v>
      </c>
      <c r="D44" s="37">
        <v>0.4325</v>
      </c>
      <c r="E44" s="34">
        <f t="shared" si="1"/>
        <v>1919.0751445086705</v>
      </c>
      <c r="F44" s="38">
        <v>2501.4</v>
      </c>
      <c r="G44" s="36">
        <f t="shared" si="4"/>
        <v>5783.5838150289019</v>
      </c>
      <c r="H44" s="40">
        <v>33.18141840569281</v>
      </c>
      <c r="I44" s="34">
        <f t="shared" si="2"/>
        <v>-74.429726837819771</v>
      </c>
      <c r="J44" s="34">
        <f t="shared" si="3"/>
        <v>32</v>
      </c>
    </row>
    <row r="45" spans="1:10">
      <c r="A45">
        <v>1980</v>
      </c>
      <c r="B45" s="34">
        <v>908.72299999999996</v>
      </c>
      <c r="C45" s="34">
        <v>925</v>
      </c>
      <c r="D45" s="37">
        <v>0.47070000000000001</v>
      </c>
      <c r="E45" s="34">
        <f t="shared" si="1"/>
        <v>1965.158274909709</v>
      </c>
      <c r="F45" s="38">
        <v>2724.2</v>
      </c>
      <c r="G45" s="36">
        <f t="shared" si="4"/>
        <v>5787.5504567665175</v>
      </c>
      <c r="H45" s="40">
        <v>33.954922546068573</v>
      </c>
      <c r="I45" s="34">
        <f t="shared" si="2"/>
        <v>46.083130401038488</v>
      </c>
      <c r="J45" s="34">
        <f t="shared" si="3"/>
        <v>95</v>
      </c>
    </row>
    <row r="46" spans="1:10">
      <c r="A46">
        <v>1981</v>
      </c>
      <c r="B46" s="34">
        <v>998.81799999999998</v>
      </c>
      <c r="C46" s="34">
        <v>1079.8</v>
      </c>
      <c r="D46" s="37">
        <v>0.5171</v>
      </c>
      <c r="E46" s="34">
        <f t="shared" si="1"/>
        <v>2088.184103654999</v>
      </c>
      <c r="F46" s="38">
        <v>3057</v>
      </c>
      <c r="G46" s="36">
        <f t="shared" si="4"/>
        <v>5911.8158963450005</v>
      </c>
      <c r="H46" s="40">
        <v>35.322211318285902</v>
      </c>
      <c r="I46" s="34">
        <f t="shared" si="2"/>
        <v>123.02582874529003</v>
      </c>
      <c r="J46" s="34">
        <f t="shared" si="3"/>
        <v>154.79999999999995</v>
      </c>
    </row>
    <row r="47" spans="1:10">
      <c r="A47">
        <v>1982</v>
      </c>
      <c r="B47" s="34">
        <v>1142.913</v>
      </c>
      <c r="C47" s="34">
        <v>1290.2</v>
      </c>
      <c r="D47" s="37">
        <v>0.55249999999999999</v>
      </c>
      <c r="E47" s="34">
        <f t="shared" si="1"/>
        <v>2335.2036199095023</v>
      </c>
      <c r="F47" s="38">
        <v>3223.7</v>
      </c>
      <c r="G47" s="36">
        <f t="shared" si="4"/>
        <v>5834.7511312217193</v>
      </c>
      <c r="H47" s="40">
        <v>40.022334584483673</v>
      </c>
      <c r="I47" s="34">
        <f t="shared" si="2"/>
        <v>247.01951625450329</v>
      </c>
      <c r="J47" s="34">
        <f t="shared" si="3"/>
        <v>210.40000000000009</v>
      </c>
    </row>
    <row r="48" spans="1:10">
      <c r="A48">
        <v>1983</v>
      </c>
      <c r="B48" s="34">
        <v>1377.953</v>
      </c>
      <c r="C48" s="34">
        <v>1389</v>
      </c>
      <c r="D48" s="37">
        <v>0.57679999999999998</v>
      </c>
      <c r="E48" s="34">
        <f t="shared" si="1"/>
        <v>2408.1137309292649</v>
      </c>
      <c r="F48" s="38">
        <v>3440.7</v>
      </c>
      <c r="G48" s="36">
        <f t="shared" si="4"/>
        <v>5965.1525658807213</v>
      </c>
      <c r="H48" s="40">
        <v>40.369692213793705</v>
      </c>
      <c r="I48" s="34">
        <f t="shared" si="2"/>
        <v>72.910111019762553</v>
      </c>
      <c r="J48" s="34">
        <f t="shared" si="3"/>
        <v>98.799999999999955</v>
      </c>
    </row>
    <row r="49" spans="1:10">
      <c r="A49">
        <v>1984</v>
      </c>
      <c r="B49" s="34">
        <v>1572.9749999999999</v>
      </c>
      <c r="C49" s="34">
        <v>1823.8</v>
      </c>
      <c r="D49" s="37">
        <v>0.59809999999999997</v>
      </c>
      <c r="E49" s="34">
        <f t="shared" si="1"/>
        <v>3049.3228557097477</v>
      </c>
      <c r="F49" s="38">
        <v>3844.4</v>
      </c>
      <c r="G49" s="36">
        <f t="shared" si="4"/>
        <v>6427.6876776458794</v>
      </c>
      <c r="H49" s="40">
        <v>47.440432837373841</v>
      </c>
      <c r="I49" s="34">
        <f t="shared" si="2"/>
        <v>641.20912478048285</v>
      </c>
      <c r="J49" s="34">
        <f t="shared" si="3"/>
        <v>434.79999999999995</v>
      </c>
    </row>
    <row r="50" spans="1:10">
      <c r="A50">
        <v>1985</v>
      </c>
      <c r="B50" s="34">
        <v>1823.7750000000001</v>
      </c>
      <c r="C50" s="34">
        <v>1823.8</v>
      </c>
      <c r="D50" s="37">
        <v>0.61750000000000005</v>
      </c>
      <c r="E50" s="34">
        <f t="shared" si="1"/>
        <v>2953.5222672064774</v>
      </c>
      <c r="F50" s="38">
        <v>4146.3</v>
      </c>
      <c r="G50" s="36">
        <f t="shared" si="4"/>
        <v>6714.6558704453437</v>
      </c>
      <c r="H50" s="40">
        <v>43.986204567928027</v>
      </c>
      <c r="I50" s="34">
        <f t="shared" si="2"/>
        <v>-95.800588503270319</v>
      </c>
      <c r="J50" s="34">
        <f t="shared" si="3"/>
        <v>0</v>
      </c>
    </row>
    <row r="51" spans="1:10">
      <c r="A51">
        <v>1986</v>
      </c>
      <c r="B51" s="34">
        <v>2110.9749999999999</v>
      </c>
      <c r="C51" s="34">
        <v>2300</v>
      </c>
      <c r="D51" s="37">
        <v>0.63180000000000003</v>
      </c>
      <c r="E51" s="34">
        <f t="shared" si="1"/>
        <v>3640.3925292814179</v>
      </c>
      <c r="F51" s="38">
        <v>4403.8999999999996</v>
      </c>
      <c r="G51" s="36">
        <f t="shared" si="4"/>
        <v>6970.4020259575809</v>
      </c>
      <c r="H51" s="40">
        <v>52.226435659301984</v>
      </c>
      <c r="I51" s="34">
        <f t="shared" si="2"/>
        <v>686.87026207494046</v>
      </c>
      <c r="J51" s="34">
        <f t="shared" si="3"/>
        <v>476.20000000000005</v>
      </c>
    </row>
    <row r="52" spans="1:10">
      <c r="A52">
        <v>1987</v>
      </c>
      <c r="B52" s="34">
        <v>2336.0140000000001</v>
      </c>
      <c r="C52" s="34">
        <v>2800</v>
      </c>
      <c r="D52" s="37">
        <v>0.64859999999999995</v>
      </c>
      <c r="E52" s="34">
        <f t="shared" si="1"/>
        <v>4316.9904409497385</v>
      </c>
      <c r="F52" s="38">
        <v>4651.3999999999996</v>
      </c>
      <c r="G52" s="36">
        <f t="shared" si="4"/>
        <v>7171.4461917977178</v>
      </c>
      <c r="H52" s="40">
        <v>60.19692995657222</v>
      </c>
      <c r="I52" s="34">
        <f t="shared" si="2"/>
        <v>676.59791166832065</v>
      </c>
      <c r="J52" s="34">
        <f t="shared" si="3"/>
        <v>500</v>
      </c>
    </row>
    <row r="53" spans="1:10">
      <c r="A53">
        <v>1988</v>
      </c>
      <c r="B53" s="34">
        <v>2586.8690000000001</v>
      </c>
      <c r="C53" s="34">
        <v>2800</v>
      </c>
      <c r="D53" s="37">
        <v>0.6694</v>
      </c>
      <c r="E53" s="34">
        <f t="shared" si="1"/>
        <v>4182.8503137137732</v>
      </c>
      <c r="F53" s="38">
        <v>5008.5</v>
      </c>
      <c r="G53" s="36">
        <f t="shared" si="4"/>
        <v>7482.0734986555126</v>
      </c>
      <c r="H53" s="40">
        <v>55.90496156533893</v>
      </c>
      <c r="I53" s="34">
        <f t="shared" si="2"/>
        <v>-134.14012723596534</v>
      </c>
      <c r="J53" s="34">
        <f t="shared" si="3"/>
        <v>0</v>
      </c>
    </row>
    <row r="54" spans="1:10">
      <c r="A54">
        <v>1989</v>
      </c>
      <c r="B54" s="34">
        <v>2829.77</v>
      </c>
      <c r="C54" s="34">
        <v>2870</v>
      </c>
      <c r="D54" s="37">
        <v>0.69540000000000002</v>
      </c>
      <c r="E54" s="34">
        <f t="shared" si="1"/>
        <v>4127.1210813920043</v>
      </c>
      <c r="F54" s="38">
        <v>5399.5</v>
      </c>
      <c r="G54" s="36">
        <f t="shared" si="4"/>
        <v>7764.5959160195571</v>
      </c>
      <c r="H54" s="40">
        <v>53.153069728678581</v>
      </c>
      <c r="I54" s="34">
        <f t="shared" si="2"/>
        <v>-55.729232321768905</v>
      </c>
      <c r="J54" s="34">
        <f t="shared" si="3"/>
        <v>70</v>
      </c>
    </row>
    <row r="55" spans="1:10">
      <c r="A55">
        <v>1990</v>
      </c>
      <c r="B55" s="34">
        <v>3161.223</v>
      </c>
      <c r="C55" s="34">
        <v>3195</v>
      </c>
      <c r="D55" s="37">
        <v>0.72099999999999997</v>
      </c>
      <c r="E55" s="34">
        <f t="shared" si="1"/>
        <v>4431.3453536754505</v>
      </c>
      <c r="F55" s="38">
        <v>5734.5</v>
      </c>
      <c r="G55" s="36">
        <f t="shared" si="4"/>
        <v>7953.5367545076288</v>
      </c>
      <c r="H55" s="40">
        <v>55.715406748626727</v>
      </c>
      <c r="I55" s="34">
        <f t="shared" si="2"/>
        <v>304.22427228344623</v>
      </c>
      <c r="J55" s="34">
        <f t="shared" si="3"/>
        <v>325</v>
      </c>
    </row>
    <row r="56" spans="1:10">
      <c r="A56">
        <v>1991</v>
      </c>
      <c r="B56" s="34">
        <v>3569.3</v>
      </c>
      <c r="C56" s="34">
        <v>4145</v>
      </c>
      <c r="D56" s="37">
        <v>0.74829999999999997</v>
      </c>
      <c r="E56" s="34">
        <f t="shared" si="1"/>
        <v>5539.2222370706941</v>
      </c>
      <c r="F56" s="38">
        <v>5930.5</v>
      </c>
      <c r="G56" s="36">
        <f t="shared" si="4"/>
        <v>7925.2973406387819</v>
      </c>
      <c r="H56" s="40">
        <v>69.89292639743698</v>
      </c>
      <c r="I56" s="34">
        <f t="shared" si="2"/>
        <v>1107.8768833952436</v>
      </c>
      <c r="J56" s="34">
        <f t="shared" si="3"/>
        <v>950</v>
      </c>
    </row>
    <row r="57" spans="1:10">
      <c r="A57">
        <v>1992</v>
      </c>
      <c r="B57" s="34">
        <v>3972.578</v>
      </c>
      <c r="C57" s="34">
        <v>4145</v>
      </c>
      <c r="D57" s="37">
        <v>0.76780000000000004</v>
      </c>
      <c r="E57" s="34">
        <f t="shared" si="1"/>
        <v>5398.5412867934356</v>
      </c>
      <c r="F57" s="38">
        <v>6242</v>
      </c>
      <c r="G57" s="36">
        <f t="shared" si="4"/>
        <v>8129.7212815837456</v>
      </c>
      <c r="H57" s="40">
        <v>66.404998397949385</v>
      </c>
      <c r="I57" s="34">
        <f t="shared" si="2"/>
        <v>-140.68095027725849</v>
      </c>
      <c r="J57" s="34">
        <f t="shared" si="3"/>
        <v>0</v>
      </c>
    </row>
    <row r="58" spans="1:10">
      <c r="A58">
        <v>1993</v>
      </c>
      <c r="B58" s="34">
        <v>4315.5709999999999</v>
      </c>
      <c r="C58" s="34">
        <v>4900</v>
      </c>
      <c r="D58" s="37">
        <v>0.78480000000000005</v>
      </c>
      <c r="E58" s="34">
        <f t="shared" si="1"/>
        <v>6243.6289500509683</v>
      </c>
      <c r="F58" s="38">
        <v>6587.3</v>
      </c>
      <c r="G58" s="36">
        <f t="shared" si="4"/>
        <v>8393.6034658511726</v>
      </c>
      <c r="H58" s="40">
        <v>74.385560092906047</v>
      </c>
      <c r="I58" s="34">
        <f t="shared" si="2"/>
        <v>845.08766325753277</v>
      </c>
      <c r="J58" s="34">
        <f t="shared" si="3"/>
        <v>755</v>
      </c>
    </row>
    <row r="59" spans="1:10">
      <c r="A59">
        <v>1994</v>
      </c>
      <c r="B59" s="34">
        <v>4605.3379999999997</v>
      </c>
      <c r="C59" s="34">
        <v>4900</v>
      </c>
      <c r="D59" s="37">
        <v>0.8014</v>
      </c>
      <c r="E59" s="34">
        <f t="shared" si="1"/>
        <v>6114.2999750436738</v>
      </c>
      <c r="F59" s="38">
        <v>6976.6</v>
      </c>
      <c r="G59" s="36">
        <f t="shared" si="4"/>
        <v>8705.5153481407542</v>
      </c>
      <c r="H59" s="40">
        <v>70.234784852220272</v>
      </c>
      <c r="I59" s="34">
        <f t="shared" si="2"/>
        <v>-129.3289750072945</v>
      </c>
      <c r="J59" s="34">
        <f t="shared" si="3"/>
        <v>0</v>
      </c>
    </row>
    <row r="60" spans="1:10">
      <c r="A60">
        <v>1995</v>
      </c>
      <c r="B60" s="34">
        <v>4884.6049999999996</v>
      </c>
      <c r="C60" s="34">
        <v>4900</v>
      </c>
      <c r="D60" s="37">
        <v>0.81840000000000002</v>
      </c>
      <c r="E60" s="34">
        <f t="shared" si="1"/>
        <v>5987.292277614858</v>
      </c>
      <c r="F60" s="38">
        <v>7341.1</v>
      </c>
      <c r="G60" s="36">
        <f t="shared" si="4"/>
        <v>8970.0635386119266</v>
      </c>
      <c r="H60" s="40">
        <v>66.747490158150683</v>
      </c>
      <c r="I60" s="34">
        <f t="shared" si="2"/>
        <v>-127.00769742881585</v>
      </c>
      <c r="J60" s="34">
        <f t="shared" si="3"/>
        <v>0</v>
      </c>
    </row>
    <row r="61" spans="1:10">
      <c r="A61">
        <v>1996</v>
      </c>
      <c r="B61" s="34">
        <v>5137.1949999999997</v>
      </c>
      <c r="C61" s="34">
        <v>5500</v>
      </c>
      <c r="D61" s="37">
        <v>0.83420000000000005</v>
      </c>
      <c r="E61" s="34">
        <f t="shared" si="1"/>
        <v>6593.1431311436099</v>
      </c>
      <c r="F61" s="38">
        <v>7718.3</v>
      </c>
      <c r="G61" s="36">
        <f t="shared" si="4"/>
        <v>9252.3375689283148</v>
      </c>
      <c r="H61" s="40">
        <v>71.25921511213609</v>
      </c>
      <c r="I61" s="34">
        <f t="shared" si="2"/>
        <v>605.85085352875194</v>
      </c>
      <c r="J61" s="34">
        <f t="shared" si="3"/>
        <v>600</v>
      </c>
    </row>
    <row r="62" spans="1:10">
      <c r="A62">
        <v>1997</v>
      </c>
      <c r="B62" s="34">
        <v>5327.6239999999998</v>
      </c>
      <c r="C62" s="34">
        <v>5950</v>
      </c>
      <c r="D62" s="37">
        <v>0.84950000000000003</v>
      </c>
      <c r="E62" s="34">
        <f t="shared" si="1"/>
        <v>7004.1200706297823</v>
      </c>
      <c r="F62" s="38">
        <v>8211.7000000000007</v>
      </c>
      <c r="G62" s="36">
        <f t="shared" si="4"/>
        <v>9666.5097115950557</v>
      </c>
      <c r="H62" s="40">
        <v>72.457590998209866</v>
      </c>
      <c r="I62" s="34">
        <f t="shared" si="2"/>
        <v>410.97693948617234</v>
      </c>
      <c r="J62" s="34">
        <f t="shared" si="3"/>
        <v>450</v>
      </c>
    </row>
    <row r="63" spans="1:10">
      <c r="A63">
        <v>1998</v>
      </c>
      <c r="B63" s="34">
        <v>5439.4470000000001</v>
      </c>
      <c r="C63" s="34">
        <v>5950</v>
      </c>
      <c r="D63" s="37">
        <v>0.86029999999999995</v>
      </c>
      <c r="E63" s="34">
        <f t="shared" si="1"/>
        <v>6916.1920260374291</v>
      </c>
      <c r="F63" s="38">
        <v>8663</v>
      </c>
      <c r="G63" s="36">
        <f t="shared" si="4"/>
        <v>10069.743112867605</v>
      </c>
      <c r="H63" s="40">
        <v>68.682904305667776</v>
      </c>
      <c r="I63" s="34">
        <f t="shared" si="2"/>
        <v>-87.928044592353217</v>
      </c>
      <c r="J63" s="34">
        <f t="shared" si="3"/>
        <v>0</v>
      </c>
    </row>
    <row r="64" spans="1:10">
      <c r="A64">
        <v>1999</v>
      </c>
      <c r="B64" s="34">
        <v>5567.6940000000004</v>
      </c>
      <c r="C64" s="34">
        <v>5950</v>
      </c>
      <c r="D64" s="37">
        <v>0.87170000000000003</v>
      </c>
      <c r="E64" s="34">
        <f t="shared" si="1"/>
        <v>6825.7428014225079</v>
      </c>
      <c r="F64" s="38">
        <v>9208.4</v>
      </c>
      <c r="G64" s="36">
        <f t="shared" si="4"/>
        <v>10563.726052541011</v>
      </c>
      <c r="H64" s="40">
        <v>64.614916815081884</v>
      </c>
      <c r="I64" s="34">
        <f t="shared" si="2"/>
        <v>-90.44922461492115</v>
      </c>
      <c r="J64" s="34">
        <f t="shared" si="3"/>
        <v>0</v>
      </c>
    </row>
    <row r="65" spans="1:10">
      <c r="A65">
        <v>2000</v>
      </c>
      <c r="B65" s="34">
        <v>5591.625</v>
      </c>
      <c r="C65" s="34">
        <v>5950</v>
      </c>
      <c r="D65" s="37">
        <v>0.88890000000000002</v>
      </c>
      <c r="E65" s="34">
        <f t="shared" si="1"/>
        <v>6693.6663291708855</v>
      </c>
      <c r="F65" s="38">
        <v>9821</v>
      </c>
      <c r="G65" s="36">
        <f t="shared" si="4"/>
        <v>11048.486893913825</v>
      </c>
      <c r="H65" s="40">
        <v>60.584461867426938</v>
      </c>
      <c r="I65" s="34">
        <f t="shared" si="2"/>
        <v>-132.07647225162236</v>
      </c>
      <c r="J65" s="34">
        <f t="shared" si="3"/>
        <v>0</v>
      </c>
    </row>
    <row r="66" spans="1:10">
      <c r="A66">
        <v>2001</v>
      </c>
      <c r="B66" s="34">
        <v>5732.8019999999997</v>
      </c>
      <c r="C66" s="34">
        <v>5950</v>
      </c>
      <c r="D66" s="37">
        <v>0.90990000000000004</v>
      </c>
      <c r="E66" s="34">
        <f t="shared" si="1"/>
        <v>6539.1801296845806</v>
      </c>
      <c r="F66" s="38">
        <v>10225.299999999999</v>
      </c>
      <c r="G66" s="36">
        <f t="shared" si="4"/>
        <v>11237.828332783822</v>
      </c>
      <c r="H66" s="40">
        <v>58.189001789678549</v>
      </c>
      <c r="I66" s="34">
        <f t="shared" si="2"/>
        <v>-154.48619948630494</v>
      </c>
      <c r="J66" s="34">
        <f t="shared" si="3"/>
        <v>0</v>
      </c>
    </row>
    <row r="67" spans="1:10">
      <c r="A67">
        <v>2002</v>
      </c>
      <c r="B67" s="34">
        <v>6161.4309999999996</v>
      </c>
      <c r="C67" s="34">
        <v>6400</v>
      </c>
      <c r="D67" s="37">
        <v>0.92490000000000006</v>
      </c>
      <c r="E67" s="34">
        <f t="shared" si="1"/>
        <v>6919.6669910260562</v>
      </c>
      <c r="F67" s="38">
        <v>10543.9</v>
      </c>
      <c r="G67" s="36">
        <f t="shared" si="4"/>
        <v>11400.043247918693</v>
      </c>
      <c r="H67" s="40">
        <v>60.698602983715709</v>
      </c>
      <c r="I67" s="34">
        <f t="shared" si="2"/>
        <v>380.48686134147556</v>
      </c>
      <c r="J67" s="34">
        <f t="shared" si="3"/>
        <v>450</v>
      </c>
    </row>
    <row r="68" spans="1:10">
      <c r="A68">
        <v>2003</v>
      </c>
      <c r="B68" s="34">
        <v>6737.6419999999998</v>
      </c>
      <c r="C68" s="34">
        <v>7384</v>
      </c>
      <c r="D68" s="37">
        <v>0.94420000000000004</v>
      </c>
      <c r="E68" s="34">
        <f t="shared" si="1"/>
        <v>7820.3770387629738</v>
      </c>
      <c r="F68" s="38">
        <v>10979.8</v>
      </c>
      <c r="G68" s="36">
        <f t="shared" si="4"/>
        <v>11628.68036432959</v>
      </c>
      <c r="H68" s="40">
        <v>67.250769595074601</v>
      </c>
      <c r="I68" s="34">
        <f t="shared" si="2"/>
        <v>900.71004773691766</v>
      </c>
      <c r="J68" s="34">
        <f t="shared" si="3"/>
        <v>984</v>
      </c>
    </row>
    <row r="69" spans="1:10">
      <c r="A69">
        <v>2004</v>
      </c>
      <c r="B69" s="34">
        <v>7333.35</v>
      </c>
      <c r="C69" s="34">
        <v>8184</v>
      </c>
      <c r="D69" s="37">
        <v>0.96840000000000004</v>
      </c>
      <c r="E69" s="34">
        <f t="shared" si="1"/>
        <v>8451.053283767038</v>
      </c>
      <c r="F69" s="38">
        <v>11685.6</v>
      </c>
      <c r="G69" s="36">
        <f t="shared" si="4"/>
        <v>12066.914498141265</v>
      </c>
      <c r="H69" s="40">
        <v>70.034914766892584</v>
      </c>
      <c r="I69" s="34">
        <f t="shared" si="2"/>
        <v>630.67624500406419</v>
      </c>
      <c r="J69" s="34">
        <f t="shared" si="3"/>
        <v>800</v>
      </c>
    </row>
    <row r="70" spans="1:10">
      <c r="A70">
        <v>2005</v>
      </c>
      <c r="B70" s="34">
        <v>7871.04</v>
      </c>
      <c r="C70" s="34">
        <v>8184</v>
      </c>
      <c r="D70" s="37">
        <v>1</v>
      </c>
      <c r="E70" s="34">
        <f t="shared" ref="E70:E76" si="5">C70/D70</f>
        <v>8184</v>
      </c>
      <c r="F70" s="38">
        <v>12445.7</v>
      </c>
      <c r="G70" s="36">
        <f t="shared" si="4"/>
        <v>12445.7</v>
      </c>
      <c r="H70" s="40">
        <v>65.757651236973416</v>
      </c>
      <c r="I70" s="34">
        <f t="shared" si="2"/>
        <v>-267.05328376703801</v>
      </c>
      <c r="J70" s="34">
        <f t="shared" si="3"/>
        <v>0</v>
      </c>
    </row>
    <row r="71" spans="1:10">
      <c r="A71">
        <v>2006</v>
      </c>
      <c r="B71" s="34">
        <v>8420.2780000000002</v>
      </c>
      <c r="C71" s="34">
        <v>8965</v>
      </c>
      <c r="D71" s="37">
        <v>1.0342</v>
      </c>
      <c r="E71" s="34">
        <f t="shared" si="5"/>
        <v>8668.53606652485</v>
      </c>
      <c r="F71" s="38">
        <v>13224.9</v>
      </c>
      <c r="G71" s="36">
        <f t="shared" si="4"/>
        <v>12787.565267839876</v>
      </c>
      <c r="H71" s="40">
        <v>67.788792353817414</v>
      </c>
      <c r="I71" s="34">
        <f t="shared" si="2"/>
        <v>484.53606652484996</v>
      </c>
      <c r="J71" s="34">
        <f t="shared" si="3"/>
        <v>781</v>
      </c>
    </row>
    <row r="72" spans="1:10">
      <c r="A72">
        <v>2007</v>
      </c>
      <c r="B72" s="34">
        <v>8921.3430000000008</v>
      </c>
      <c r="C72" s="34">
        <v>9815</v>
      </c>
      <c r="D72" s="37">
        <v>1.0653999999999999</v>
      </c>
      <c r="E72" s="34">
        <f t="shared" si="5"/>
        <v>9212.5023465365121</v>
      </c>
      <c r="F72" s="38">
        <v>13891.8</v>
      </c>
      <c r="G72" s="36">
        <f t="shared" si="4"/>
        <v>13039.046367561479</v>
      </c>
      <c r="H72" s="40">
        <v>70.653191091147292</v>
      </c>
      <c r="I72" s="34">
        <f>$E72-$E71</f>
        <v>543.96628001166209</v>
      </c>
      <c r="J72" s="34">
        <f t="shared" si="3"/>
        <v>850</v>
      </c>
    </row>
    <row r="73" spans="1:10">
      <c r="A73">
        <v>2008</v>
      </c>
      <c r="B73" s="34">
        <v>9959.85</v>
      </c>
      <c r="C73" s="34">
        <v>10615</v>
      </c>
      <c r="D73" s="37">
        <v>1.0898000000000001</v>
      </c>
      <c r="E73" s="34">
        <f t="shared" si="5"/>
        <v>9740.3193246467235</v>
      </c>
      <c r="F73" s="38">
        <v>14394.1</v>
      </c>
      <c r="G73" s="36">
        <f t="shared" si="4"/>
        <v>13208.019820150485</v>
      </c>
      <c r="H73" s="40">
        <v>73.745492945026086</v>
      </c>
      <c r="I73" s="34">
        <f>$E73-$E72</f>
        <v>527.81697811021149</v>
      </c>
      <c r="J73" s="34">
        <f t="shared" si="3"/>
        <v>800</v>
      </c>
    </row>
    <row r="74" spans="1:10">
      <c r="A74">
        <v>2009</v>
      </c>
      <c r="B74" s="34">
        <v>11853.142</v>
      </c>
      <c r="C74" s="34">
        <v>12104</v>
      </c>
      <c r="D74" s="37">
        <v>1.1043000000000001</v>
      </c>
      <c r="E74" s="34">
        <f t="shared" si="5"/>
        <v>10960.789640496241</v>
      </c>
      <c r="F74" s="38">
        <v>14097.5</v>
      </c>
      <c r="G74" s="36">
        <f t="shared" si="4"/>
        <v>12766.005614416372</v>
      </c>
      <c r="H74" s="40">
        <v>85.859194892711471</v>
      </c>
      <c r="I74" s="34">
        <f>$E74-$E73</f>
        <v>1220.4703158495176</v>
      </c>
      <c r="J74" s="34">
        <f>C74-C73</f>
        <v>1489</v>
      </c>
    </row>
    <row r="75" spans="1:10">
      <c r="A75">
        <v>2010</v>
      </c>
      <c r="B75" s="34">
        <v>13762.248</v>
      </c>
      <c r="C75" s="34">
        <v>14294</v>
      </c>
      <c r="D75" s="37">
        <v>1.1127</v>
      </c>
      <c r="E75" s="34">
        <f t="shared" si="5"/>
        <v>12846.229891255505</v>
      </c>
      <c r="F75" s="38">
        <v>14508.2</v>
      </c>
      <c r="G75" s="36">
        <f t="shared" si="4"/>
        <v>13038.734609508403</v>
      </c>
      <c r="H75" s="40">
        <v>98.523593553990153</v>
      </c>
      <c r="I75" s="34">
        <f>$E75-$E74</f>
        <v>1885.440250759264</v>
      </c>
      <c r="J75" s="34">
        <f>C75-C74</f>
        <v>2190</v>
      </c>
    </row>
    <row r="76" spans="1:10">
      <c r="A76" t="s">
        <v>7</v>
      </c>
      <c r="B76" s="34">
        <v>15119.13</v>
      </c>
      <c r="C76" s="34">
        <v>16694</v>
      </c>
      <c r="D76" s="37">
        <v>1.1274999999999999</v>
      </c>
      <c r="E76" s="34">
        <f t="shared" si="5"/>
        <v>14806.208425720621</v>
      </c>
      <c r="F76" s="38">
        <v>15079.6</v>
      </c>
      <c r="G76" s="36">
        <f t="shared" si="4"/>
        <v>13374.368070953438</v>
      </c>
      <c r="H76" s="40">
        <v>110.70585426669142</v>
      </c>
      <c r="I76" s="34">
        <f>$E76-$E75</f>
        <v>1959.9785344651154</v>
      </c>
      <c r="J76" s="34">
        <f>C76-C75</f>
        <v>2400</v>
      </c>
    </row>
    <row r="77" spans="1:10">
      <c r="D77" s="33"/>
    </row>
    <row r="78" spans="1:10">
      <c r="D78" s="33"/>
    </row>
    <row r="79" spans="1:10">
      <c r="D79" s="33"/>
    </row>
    <row r="80" spans="1:10">
      <c r="D80" s="33"/>
    </row>
    <row r="81" spans="4:4">
      <c r="D81" s="33"/>
    </row>
    <row r="82" spans="4:4">
      <c r="D82" s="33"/>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workbookViewId="0">
      <selection activeCell="E2" sqref="E2"/>
    </sheetView>
  </sheetViews>
  <sheetFormatPr baseColWidth="10" defaultColWidth="8.83203125" defaultRowHeight="14" x14ac:dyDescent="0"/>
  <cols>
    <col min="4" max="4" width="14" customWidth="1"/>
    <col min="5" max="5" width="21.5" customWidth="1"/>
  </cols>
  <sheetData>
    <row r="1" spans="1:5">
      <c r="A1" s="48" t="s">
        <v>22</v>
      </c>
    </row>
    <row r="2" spans="1:5">
      <c r="D2" s="50" t="s">
        <v>334</v>
      </c>
      <c r="E2" s="49"/>
    </row>
    <row r="3" spans="1:5" ht="28">
      <c r="C3" s="42" t="s">
        <v>2</v>
      </c>
      <c r="D3" s="51" t="s">
        <v>21</v>
      </c>
      <c r="E3" s="51" t="s">
        <v>20</v>
      </c>
    </row>
    <row r="4" spans="1:5">
      <c r="C4" s="52">
        <v>1980</v>
      </c>
      <c r="D4" s="2">
        <v>0.92500000000000004</v>
      </c>
      <c r="E4" s="2">
        <v>0.93</v>
      </c>
    </row>
    <row r="5" spans="1:5">
      <c r="C5" s="52">
        <f>C4</f>
        <v>1980</v>
      </c>
      <c r="D5" s="2">
        <v>1.0797999999999999</v>
      </c>
      <c r="E5" s="2">
        <v>0</v>
      </c>
    </row>
    <row r="6" spans="1:5">
      <c r="C6" s="52">
        <v>1981</v>
      </c>
      <c r="D6" s="2">
        <v>1.0797999999999999</v>
      </c>
      <c r="E6" s="2">
        <v>1.03</v>
      </c>
    </row>
    <row r="7" spans="1:5">
      <c r="C7" s="52">
        <f>C6</f>
        <v>1981</v>
      </c>
      <c r="D7" s="2">
        <v>1.2902</v>
      </c>
      <c r="E7" s="2">
        <v>0</v>
      </c>
    </row>
    <row r="8" spans="1:5">
      <c r="C8" s="52">
        <v>1982</v>
      </c>
      <c r="D8" s="2">
        <v>1.2902</v>
      </c>
      <c r="E8" s="2">
        <v>1.19</v>
      </c>
    </row>
    <row r="9" spans="1:5">
      <c r="C9" s="52">
        <f>C8</f>
        <v>1982</v>
      </c>
      <c r="D9" s="2">
        <v>1.389</v>
      </c>
      <c r="E9" s="2">
        <v>0</v>
      </c>
    </row>
    <row r="10" spans="1:5">
      <c r="C10" s="52">
        <v>1983</v>
      </c>
      <c r="D10" s="2">
        <v>1.389</v>
      </c>
      <c r="E10" s="2">
        <v>1.41</v>
      </c>
    </row>
    <row r="11" spans="1:5">
      <c r="C11" s="52">
        <f>C10</f>
        <v>1983</v>
      </c>
      <c r="D11" s="2">
        <v>1.8237999999999999</v>
      </c>
      <c r="E11" s="2">
        <v>0</v>
      </c>
    </row>
    <row r="12" spans="1:5">
      <c r="C12" s="52">
        <v>1984</v>
      </c>
      <c r="D12" s="2">
        <v>1.8237999999999999</v>
      </c>
      <c r="E12" s="2">
        <v>1.66</v>
      </c>
    </row>
    <row r="13" spans="1:5">
      <c r="C13" s="52">
        <f>C12</f>
        <v>1984</v>
      </c>
      <c r="D13" s="2">
        <v>1.8237999999999999</v>
      </c>
      <c r="E13" s="2">
        <v>0</v>
      </c>
    </row>
    <row r="14" spans="1:5">
      <c r="C14" s="52">
        <v>1985</v>
      </c>
      <c r="D14" s="2">
        <v>1.8237999999999999</v>
      </c>
      <c r="E14" s="2">
        <v>1.93</v>
      </c>
    </row>
    <row r="15" spans="1:5">
      <c r="C15" s="52">
        <f>C14</f>
        <v>1985</v>
      </c>
      <c r="D15" s="2">
        <v>2.2999999999999998</v>
      </c>
      <c r="E15" s="2">
        <v>0</v>
      </c>
    </row>
    <row r="16" spans="1:5">
      <c r="C16" s="52">
        <v>1986</v>
      </c>
      <c r="D16" s="2">
        <v>2.2999999999999998</v>
      </c>
      <c r="E16" s="2">
        <v>2.2000000000000002</v>
      </c>
    </row>
    <row r="17" spans="3:6">
      <c r="C17" s="52">
        <f>C16</f>
        <v>1986</v>
      </c>
      <c r="D17" s="2">
        <v>2.8</v>
      </c>
      <c r="E17" s="2">
        <v>0</v>
      </c>
      <c r="F17">
        <f>C70-C4</f>
        <v>33</v>
      </c>
    </row>
    <row r="18" spans="3:6">
      <c r="C18" s="52">
        <v>1987</v>
      </c>
      <c r="D18" s="2">
        <v>2.8</v>
      </c>
      <c r="E18" s="2">
        <v>2.42</v>
      </c>
    </row>
    <row r="19" spans="3:6">
      <c r="C19" s="52">
        <f>C18</f>
        <v>1987</v>
      </c>
      <c r="D19" s="2">
        <v>2.8</v>
      </c>
      <c r="E19" s="2">
        <v>0</v>
      </c>
    </row>
    <row r="20" spans="3:6">
      <c r="C20" s="52">
        <v>1988</v>
      </c>
      <c r="D20" s="2">
        <v>2.8</v>
      </c>
      <c r="E20" s="2">
        <v>2.67</v>
      </c>
    </row>
    <row r="21" spans="3:6">
      <c r="C21" s="52">
        <f>C20</f>
        <v>1988</v>
      </c>
      <c r="D21" s="2">
        <v>2.87</v>
      </c>
      <c r="E21" s="2">
        <v>0</v>
      </c>
    </row>
    <row r="22" spans="3:6">
      <c r="C22" s="52">
        <v>1989</v>
      </c>
      <c r="D22" s="2">
        <v>2.87</v>
      </c>
      <c r="E22" s="2">
        <v>2.92</v>
      </c>
    </row>
    <row r="23" spans="3:6">
      <c r="C23" s="52">
        <f>C22</f>
        <v>1989</v>
      </c>
      <c r="D23" s="2">
        <v>3.1949999999999998</v>
      </c>
      <c r="E23" s="2">
        <v>0</v>
      </c>
    </row>
    <row r="24" spans="3:6">
      <c r="C24" s="52">
        <v>1990</v>
      </c>
      <c r="D24" s="2">
        <v>3.1949999999999998</v>
      </c>
      <c r="E24" s="2">
        <v>3.29</v>
      </c>
    </row>
    <row r="25" spans="3:6">
      <c r="C25" s="52">
        <f>C24</f>
        <v>1990</v>
      </c>
      <c r="D25" s="2">
        <v>4.1449999999999996</v>
      </c>
      <c r="E25" s="2">
        <v>0</v>
      </c>
    </row>
    <row r="26" spans="3:6">
      <c r="C26" s="52">
        <v>1991</v>
      </c>
      <c r="D26" s="2">
        <v>4.1449999999999996</v>
      </c>
      <c r="E26" s="2">
        <v>3.71</v>
      </c>
    </row>
    <row r="27" spans="3:6">
      <c r="C27" s="52">
        <f>C26</f>
        <v>1991</v>
      </c>
      <c r="D27" s="2">
        <v>4.1449999999999996</v>
      </c>
      <c r="E27" s="2">
        <v>0</v>
      </c>
    </row>
    <row r="28" spans="3:6">
      <c r="C28" s="52">
        <v>1992</v>
      </c>
      <c r="D28" s="2">
        <v>4.1449999999999996</v>
      </c>
      <c r="E28" s="2">
        <v>4.09</v>
      </c>
    </row>
    <row r="29" spans="3:6">
      <c r="C29" s="52">
        <f>C28</f>
        <v>1992</v>
      </c>
      <c r="D29" s="2">
        <v>4.9000000000000004</v>
      </c>
      <c r="E29" s="2">
        <v>0</v>
      </c>
    </row>
    <row r="30" spans="3:6">
      <c r="C30" s="52">
        <v>1993</v>
      </c>
      <c r="D30" s="2">
        <v>4.9000000000000004</v>
      </c>
      <c r="E30" s="2">
        <v>4.45</v>
      </c>
    </row>
    <row r="31" spans="3:6">
      <c r="C31" s="52">
        <f>C30</f>
        <v>1993</v>
      </c>
      <c r="D31" s="2">
        <v>4.9000000000000004</v>
      </c>
      <c r="E31" s="2">
        <v>0</v>
      </c>
    </row>
    <row r="32" spans="3:6">
      <c r="C32" s="52">
        <v>1994</v>
      </c>
      <c r="D32" s="2">
        <v>4.9000000000000004</v>
      </c>
      <c r="E32" s="2">
        <v>4.71</v>
      </c>
    </row>
    <row r="33" spans="3:5">
      <c r="C33" s="52">
        <f>C32</f>
        <v>1994</v>
      </c>
      <c r="D33" s="2">
        <v>4.9000000000000004</v>
      </c>
      <c r="E33" s="2">
        <v>0</v>
      </c>
    </row>
    <row r="34" spans="3:5">
      <c r="C34" s="52">
        <v>1995</v>
      </c>
      <c r="D34" s="2">
        <v>4.9000000000000004</v>
      </c>
      <c r="E34" s="2">
        <v>4.9000000000000004</v>
      </c>
    </row>
    <row r="35" spans="3:5">
      <c r="C35" s="52">
        <f>C34</f>
        <v>1995</v>
      </c>
      <c r="D35" s="2">
        <v>5.5</v>
      </c>
      <c r="E35" s="2">
        <v>0</v>
      </c>
    </row>
    <row r="36" spans="3:5">
      <c r="C36" s="53">
        <v>1996</v>
      </c>
      <c r="D36" s="2">
        <v>5.5</v>
      </c>
      <c r="E36" s="2">
        <v>5.0599999999999996</v>
      </c>
    </row>
    <row r="37" spans="3:5">
      <c r="C37" s="52">
        <f>C36</f>
        <v>1996</v>
      </c>
      <c r="D37" s="2">
        <v>5.95</v>
      </c>
      <c r="E37" s="2">
        <v>0</v>
      </c>
    </row>
    <row r="38" spans="3:5">
      <c r="C38" s="52">
        <v>1997</v>
      </c>
      <c r="D38" s="2">
        <v>5.95</v>
      </c>
      <c r="E38" s="2">
        <v>5.42</v>
      </c>
    </row>
    <row r="39" spans="3:5">
      <c r="C39" s="52">
        <f>C38</f>
        <v>1997</v>
      </c>
      <c r="D39" s="2">
        <v>5.95</v>
      </c>
      <c r="E39" s="2">
        <v>0</v>
      </c>
    </row>
    <row r="40" spans="3:5">
      <c r="C40" s="52">
        <v>1998</v>
      </c>
      <c r="D40" s="2">
        <v>5.95</v>
      </c>
      <c r="E40" s="2">
        <v>5.53</v>
      </c>
    </row>
    <row r="41" spans="3:5">
      <c r="C41" s="52">
        <f>C40</f>
        <v>1998</v>
      </c>
      <c r="D41" s="2">
        <v>5.95</v>
      </c>
      <c r="E41" s="2">
        <v>0</v>
      </c>
    </row>
    <row r="42" spans="3:5">
      <c r="C42" s="52">
        <v>1999</v>
      </c>
      <c r="D42" s="2">
        <v>5.95</v>
      </c>
      <c r="E42" s="2">
        <v>5.69</v>
      </c>
    </row>
    <row r="43" spans="3:5">
      <c r="C43" s="52">
        <f>C42</f>
        <v>1999</v>
      </c>
      <c r="D43" s="2">
        <v>5.95</v>
      </c>
      <c r="E43" s="2">
        <v>0</v>
      </c>
    </row>
    <row r="44" spans="3:5">
      <c r="C44" s="52">
        <v>2000</v>
      </c>
      <c r="D44" s="2">
        <v>5.95</v>
      </c>
      <c r="E44" s="2">
        <v>5.58</v>
      </c>
    </row>
    <row r="45" spans="3:5">
      <c r="C45" s="52">
        <f>C44</f>
        <v>2000</v>
      </c>
      <c r="D45" s="2">
        <v>5.95</v>
      </c>
      <c r="E45" s="2">
        <v>0</v>
      </c>
    </row>
    <row r="46" spans="3:5">
      <c r="C46" s="52">
        <v>2001</v>
      </c>
      <c r="D46" s="2">
        <v>5.95</v>
      </c>
      <c r="E46" s="2">
        <v>5.87</v>
      </c>
    </row>
    <row r="47" spans="3:5">
      <c r="C47" s="52">
        <f>C46</f>
        <v>2001</v>
      </c>
      <c r="D47" s="2">
        <v>6.4</v>
      </c>
      <c r="E47" s="2">
        <v>0</v>
      </c>
    </row>
    <row r="48" spans="3:5">
      <c r="C48" s="52">
        <v>2002</v>
      </c>
      <c r="D48" s="2">
        <v>6.4</v>
      </c>
      <c r="E48" s="2">
        <v>6.36</v>
      </c>
    </row>
    <row r="49" spans="3:5">
      <c r="C49" s="52">
        <f>C48</f>
        <v>2002</v>
      </c>
      <c r="D49" s="2">
        <v>7.3840000000000003</v>
      </c>
      <c r="E49" s="2">
        <v>0</v>
      </c>
    </row>
    <row r="50" spans="3:5">
      <c r="C50" s="52">
        <v>2003</v>
      </c>
      <c r="D50" s="2">
        <v>7.3840000000000003</v>
      </c>
      <c r="E50" s="2">
        <v>6.95</v>
      </c>
    </row>
    <row r="51" spans="3:5">
      <c r="C51" s="52">
        <f>C50</f>
        <v>2003</v>
      </c>
      <c r="D51" s="2">
        <v>8.1839999999999993</v>
      </c>
      <c r="E51" s="2">
        <v>0</v>
      </c>
    </row>
    <row r="52" spans="3:5">
      <c r="C52" s="52">
        <v>2004</v>
      </c>
      <c r="D52" s="2">
        <v>8.1839999999999993</v>
      </c>
      <c r="E52" s="2">
        <v>7.54</v>
      </c>
    </row>
    <row r="53" spans="3:5">
      <c r="C53" s="52">
        <f>C52</f>
        <v>2004</v>
      </c>
      <c r="D53" s="2">
        <v>8.1839999999999993</v>
      </c>
      <c r="E53" s="2">
        <v>0</v>
      </c>
    </row>
    <row r="54" spans="3:5">
      <c r="C54" s="52">
        <v>2005</v>
      </c>
      <c r="D54" s="2">
        <v>8.1839999999999993</v>
      </c>
      <c r="E54" s="2">
        <v>8.11</v>
      </c>
    </row>
    <row r="55" spans="3:5">
      <c r="C55" s="52">
        <f>C54</f>
        <v>2005</v>
      </c>
      <c r="D55" s="2">
        <v>8.9649999999999999</v>
      </c>
      <c r="E55" s="2">
        <v>0</v>
      </c>
    </row>
    <row r="56" spans="3:5">
      <c r="C56" s="52">
        <v>2006</v>
      </c>
      <c r="D56" s="2">
        <v>8.9649999999999999</v>
      </c>
      <c r="E56" s="2">
        <v>8.59</v>
      </c>
    </row>
    <row r="57" spans="3:5">
      <c r="C57" s="52">
        <f>C56</f>
        <v>2006</v>
      </c>
      <c r="D57" s="2">
        <v>9.8149999999999995</v>
      </c>
      <c r="E57" s="2">
        <v>0</v>
      </c>
    </row>
    <row r="58" spans="3:5">
      <c r="C58" s="52">
        <v>2007</v>
      </c>
      <c r="D58" s="2">
        <v>9.8149999999999995</v>
      </c>
      <c r="E58" s="2">
        <v>9.14</v>
      </c>
    </row>
    <row r="59" spans="3:5">
      <c r="C59" s="52">
        <f>C58</f>
        <v>2007</v>
      </c>
      <c r="D59" s="2">
        <v>10.615</v>
      </c>
      <c r="E59" s="2">
        <v>0</v>
      </c>
    </row>
    <row r="60" spans="3:5">
      <c r="C60" s="52">
        <v>2008</v>
      </c>
      <c r="D60" s="2">
        <v>10.615</v>
      </c>
      <c r="E60" s="2">
        <v>10.64</v>
      </c>
    </row>
    <row r="61" spans="3:5">
      <c r="C61" s="52">
        <f>C60</f>
        <v>2008</v>
      </c>
      <c r="D61" s="2">
        <v>12.103999999999999</v>
      </c>
      <c r="E61" s="2">
        <v>0</v>
      </c>
    </row>
    <row r="62" spans="3:5">
      <c r="C62" s="52">
        <v>2009</v>
      </c>
      <c r="D62" s="2">
        <v>12.103999999999999</v>
      </c>
      <c r="E62" s="2">
        <v>12.25</v>
      </c>
    </row>
    <row r="63" spans="3:5">
      <c r="C63" s="52">
        <f>C62</f>
        <v>2009</v>
      </c>
      <c r="D63" s="2">
        <v>14.294</v>
      </c>
      <c r="E63" s="2">
        <v>0</v>
      </c>
    </row>
    <row r="64" spans="3:5">
      <c r="C64" s="52">
        <v>2010</v>
      </c>
      <c r="D64" s="2">
        <v>14.294</v>
      </c>
      <c r="E64" s="2">
        <v>13.97</v>
      </c>
    </row>
    <row r="65" spans="3:5">
      <c r="C65" s="52">
        <f>C64</f>
        <v>2010</v>
      </c>
      <c r="D65" s="2">
        <v>15.194000000000001</v>
      </c>
      <c r="E65" s="2">
        <v>0</v>
      </c>
    </row>
    <row r="66" spans="3:5">
      <c r="C66" s="53">
        <v>2011</v>
      </c>
      <c r="D66" s="2">
        <v>15.194000000000001</v>
      </c>
      <c r="E66" s="2">
        <v>15.18</v>
      </c>
    </row>
    <row r="67" spans="3:5">
      <c r="C67" s="52">
        <f>C66</f>
        <v>2011</v>
      </c>
      <c r="D67" s="2">
        <v>16.393999999999998</v>
      </c>
      <c r="E67" s="2">
        <v>0</v>
      </c>
    </row>
    <row r="68" spans="3:5">
      <c r="C68" s="52">
        <v>2012</v>
      </c>
      <c r="D68" s="2">
        <v>16.393999999999998</v>
      </c>
      <c r="E68" s="2">
        <v>16.39</v>
      </c>
    </row>
    <row r="69" spans="3:5">
      <c r="C69" s="52">
        <v>2012</v>
      </c>
      <c r="D69" s="2">
        <v>16.699000000000002</v>
      </c>
      <c r="E69" s="2">
        <v>0</v>
      </c>
    </row>
    <row r="70" spans="3:5">
      <c r="C70" s="52">
        <v>2013</v>
      </c>
      <c r="D70" s="2">
        <v>16.699000000000002</v>
      </c>
      <c r="E70" s="2">
        <v>16.7</v>
      </c>
    </row>
    <row r="71" spans="3:5">
      <c r="C71" s="20"/>
    </row>
  </sheetData>
  <hyperlinks>
    <hyperlink ref="A1" r:id="rId1"/>
  </hyperlink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F21"/>
  <sheetViews>
    <sheetView workbookViewId="0">
      <selection activeCell="F4" sqref="F4"/>
    </sheetView>
  </sheetViews>
  <sheetFormatPr baseColWidth="10" defaultColWidth="8.83203125" defaultRowHeight="14" x14ac:dyDescent="0"/>
  <cols>
    <col min="4" max="4" width="10.6640625" customWidth="1"/>
    <col min="5" max="5" width="11.1640625" customWidth="1"/>
  </cols>
  <sheetData>
    <row r="3" spans="3:6">
      <c r="C3" t="s">
        <v>23</v>
      </c>
    </row>
    <row r="4" spans="3:6" ht="28">
      <c r="D4" s="47" t="s">
        <v>24</v>
      </c>
      <c r="E4" s="47" t="s">
        <v>25</v>
      </c>
    </row>
    <row r="5" spans="3:6">
      <c r="C5">
        <v>1996</v>
      </c>
      <c r="D5" s="54">
        <v>0.18099999999999999</v>
      </c>
      <c r="E5">
        <v>0.46899999999999997</v>
      </c>
      <c r="F5" s="55">
        <f>SUM(D5:E5)</f>
        <v>0.64999999999999991</v>
      </c>
    </row>
    <row r="6" spans="3:6">
      <c r="C6">
        <v>1997</v>
      </c>
      <c r="D6" s="54">
        <v>0.188</v>
      </c>
      <c r="E6">
        <v>0.44500000000000001</v>
      </c>
      <c r="F6" s="55">
        <f t="shared" ref="F6:F21" si="0">SUM(D6:E6)</f>
        <v>0.63300000000000001</v>
      </c>
    </row>
    <row r="7" spans="3:6">
      <c r="C7">
        <v>1998</v>
      </c>
      <c r="D7" s="54">
        <v>0.19700000000000001</v>
      </c>
      <c r="E7">
        <v>0.41799999999999998</v>
      </c>
      <c r="F7" s="55">
        <f t="shared" si="0"/>
        <v>0.61499999999999999</v>
      </c>
    </row>
    <row r="8" spans="3:6">
      <c r="C8">
        <v>1999</v>
      </c>
      <c r="D8" s="54">
        <v>0.20799999999999999</v>
      </c>
      <c r="E8">
        <v>0.38400000000000001</v>
      </c>
      <c r="F8" s="55">
        <f t="shared" si="0"/>
        <v>0.59199999999999997</v>
      </c>
    </row>
    <row r="9" spans="3:6">
      <c r="C9">
        <v>2000</v>
      </c>
      <c r="D9" s="54">
        <v>0.22</v>
      </c>
      <c r="E9">
        <v>0.33800000000000002</v>
      </c>
      <c r="F9" s="55">
        <f t="shared" si="0"/>
        <v>0.55800000000000005</v>
      </c>
    </row>
    <row r="10" spans="3:6">
      <c r="C10">
        <v>2001</v>
      </c>
      <c r="D10" s="54">
        <v>0.23599999999999999</v>
      </c>
      <c r="E10">
        <v>0.32</v>
      </c>
      <c r="F10" s="55">
        <f t="shared" si="0"/>
        <v>0.55600000000000005</v>
      </c>
    </row>
    <row r="11" spans="3:6">
      <c r="C11">
        <v>2002</v>
      </c>
      <c r="D11" s="54">
        <v>0.247</v>
      </c>
      <c r="E11">
        <v>0.32900000000000001</v>
      </c>
      <c r="F11" s="55">
        <f t="shared" si="0"/>
        <v>0.57600000000000007</v>
      </c>
    </row>
    <row r="12" spans="3:6">
      <c r="C12">
        <v>2003</v>
      </c>
      <c r="D12" s="54">
        <v>0.253</v>
      </c>
      <c r="E12">
        <v>0.34599999999999997</v>
      </c>
      <c r="F12" s="55">
        <f t="shared" si="0"/>
        <v>0.59899999999999998</v>
      </c>
    </row>
    <row r="13" spans="3:6">
      <c r="C13">
        <v>2004</v>
      </c>
      <c r="D13" s="54">
        <v>0.25600000000000001</v>
      </c>
      <c r="E13">
        <v>0.35799999999999998</v>
      </c>
      <c r="F13" s="55">
        <f t="shared" si="0"/>
        <v>0.61399999999999999</v>
      </c>
    </row>
    <row r="14" spans="3:6">
      <c r="C14">
        <v>2005</v>
      </c>
      <c r="D14" s="54">
        <v>0.25900000000000001</v>
      </c>
      <c r="E14">
        <v>0.35899999999999999</v>
      </c>
      <c r="F14" s="55">
        <f t="shared" si="0"/>
        <v>0.61799999999999999</v>
      </c>
    </row>
    <row r="15" spans="3:6">
      <c r="C15">
        <v>2006</v>
      </c>
      <c r="D15" s="54">
        <v>0.26900000000000002</v>
      </c>
      <c r="E15">
        <v>0.35799999999999998</v>
      </c>
      <c r="F15" s="55">
        <f t="shared" si="0"/>
        <v>0.627</v>
      </c>
    </row>
    <row r="16" spans="3:6">
      <c r="C16">
        <v>2007</v>
      </c>
      <c r="D16" s="54">
        <v>0.27600000000000002</v>
      </c>
      <c r="E16">
        <v>0.35499999999999998</v>
      </c>
      <c r="F16" s="55">
        <f t="shared" si="0"/>
        <v>0.63100000000000001</v>
      </c>
    </row>
    <row r="17" spans="3:6">
      <c r="C17">
        <v>2008</v>
      </c>
      <c r="D17" s="54">
        <v>0.28999999999999998</v>
      </c>
      <c r="E17">
        <v>0.40200000000000002</v>
      </c>
      <c r="F17" s="55">
        <f t="shared" si="0"/>
        <v>0.69199999999999995</v>
      </c>
    </row>
    <row r="18" spans="3:6">
      <c r="C18">
        <v>2009</v>
      </c>
      <c r="D18" s="54">
        <v>0.312</v>
      </c>
      <c r="E18">
        <v>0.54100000000000004</v>
      </c>
      <c r="F18" s="55">
        <f t="shared" si="0"/>
        <v>0.85299999999999998</v>
      </c>
    </row>
    <row r="19" spans="3:6">
      <c r="C19">
        <v>2010</v>
      </c>
      <c r="D19" s="54">
        <v>0.315</v>
      </c>
      <c r="E19">
        <v>0.61899999999999999</v>
      </c>
      <c r="F19" s="55">
        <f t="shared" si="0"/>
        <v>0.93399999999999994</v>
      </c>
    </row>
    <row r="20" spans="3:6">
      <c r="C20">
        <v>2011</v>
      </c>
      <c r="D20" s="54">
        <v>0.308</v>
      </c>
      <c r="E20">
        <v>0.66800000000000004</v>
      </c>
      <c r="F20" s="55">
        <f t="shared" si="0"/>
        <v>0.97599999999999998</v>
      </c>
    </row>
    <row r="21" spans="3:6">
      <c r="C21">
        <v>2012</v>
      </c>
      <c r="D21" s="54">
        <v>0.30299999999999999</v>
      </c>
      <c r="E21">
        <v>0.71299999999999997</v>
      </c>
      <c r="F21" s="55">
        <f t="shared" si="0"/>
        <v>1.016</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16" workbookViewId="0">
      <selection activeCell="B28" sqref="B28:E45"/>
    </sheetView>
  </sheetViews>
  <sheetFormatPr baseColWidth="10" defaultColWidth="8.83203125" defaultRowHeight="14" x14ac:dyDescent="0"/>
  <cols>
    <col min="3" max="3" width="23.33203125" bestFit="1" customWidth="1"/>
    <col min="4" max="4" width="9.6640625" customWidth="1"/>
    <col min="5" max="5" width="17.83203125" bestFit="1" customWidth="1"/>
    <col min="6" max="6" width="9.6640625" customWidth="1"/>
    <col min="7" max="7" width="9.83203125" customWidth="1"/>
  </cols>
  <sheetData>
    <row r="1" spans="1:8">
      <c r="A1" s="48" t="s">
        <v>27</v>
      </c>
    </row>
    <row r="3" spans="1:8" ht="28">
      <c r="C3" t="s">
        <v>28</v>
      </c>
      <c r="F3" s="47" t="s">
        <v>323</v>
      </c>
      <c r="G3" t="s">
        <v>303</v>
      </c>
    </row>
    <row r="4" spans="1:8" ht="42">
      <c r="C4" t="s">
        <v>26</v>
      </c>
      <c r="D4" s="47" t="s">
        <v>321</v>
      </c>
      <c r="E4" t="s">
        <v>322</v>
      </c>
    </row>
    <row r="5" spans="1:8">
      <c r="G5" t="s">
        <v>302</v>
      </c>
      <c r="H5" t="s">
        <v>301</v>
      </c>
    </row>
    <row r="6" spans="1:8">
      <c r="B6">
        <v>1996</v>
      </c>
      <c r="C6" s="59">
        <v>5224810939135.7305</v>
      </c>
      <c r="D6" s="92">
        <v>0.73099999999999998</v>
      </c>
      <c r="E6" s="116">
        <f>C6/D6</f>
        <v>7147484184864.2002</v>
      </c>
      <c r="F6" s="71"/>
      <c r="G6" s="72">
        <v>5.7</v>
      </c>
      <c r="H6" s="72">
        <v>3.8</v>
      </c>
    </row>
    <row r="7" spans="1:8">
      <c r="B7">
        <v>1997</v>
      </c>
      <c r="C7" s="59">
        <v>5413146011397.3398</v>
      </c>
      <c r="D7" s="92">
        <v>0.748</v>
      </c>
      <c r="E7" s="116">
        <f t="shared" ref="E7:E23" si="0">C7/D7</f>
        <v>7236826218445.6416</v>
      </c>
      <c r="F7" s="117">
        <f>(E7-E6)/E6</f>
        <v>1.2499787515533883E-2</v>
      </c>
      <c r="G7" s="72">
        <v>6.3</v>
      </c>
      <c r="H7" s="72">
        <v>4.5</v>
      </c>
    </row>
    <row r="8" spans="1:8" s="118" customFormat="1">
      <c r="B8" s="118">
        <v>1998</v>
      </c>
      <c r="C8" s="119">
        <v>5526193008897.6201</v>
      </c>
      <c r="D8" s="120">
        <v>0.76</v>
      </c>
      <c r="E8" s="121">
        <f t="shared" si="0"/>
        <v>7271306590654.7637</v>
      </c>
      <c r="F8" s="122">
        <f t="shared" ref="F8:F23" si="1">(E8-E7)/E7</f>
        <v>4.7645709829588698E-3</v>
      </c>
      <c r="G8" s="123">
        <v>5.6</v>
      </c>
      <c r="H8" s="123">
        <v>4.4000000000000004</v>
      </c>
    </row>
    <row r="9" spans="1:8" s="118" customFormat="1">
      <c r="B9" s="118">
        <v>1999</v>
      </c>
      <c r="C9" s="119">
        <v>5656270901615.4297</v>
      </c>
      <c r="D9" s="124">
        <v>0.77700000000000002</v>
      </c>
      <c r="E9" s="121">
        <f t="shared" si="0"/>
        <v>7279627930006.9873</v>
      </c>
      <c r="F9" s="122">
        <f t="shared" si="1"/>
        <v>1.1444077138651248E-3</v>
      </c>
      <c r="G9" s="123">
        <v>6.3</v>
      </c>
      <c r="H9" s="123">
        <v>4.8</v>
      </c>
    </row>
    <row r="10" spans="1:8" s="118" customFormat="1" ht="15" thickBot="1">
      <c r="B10" s="118">
        <v>2000</v>
      </c>
      <c r="C10" s="125">
        <v>5674178209886.8604</v>
      </c>
      <c r="D10" s="124">
        <v>0.80300000000000005</v>
      </c>
      <c r="E10" s="121">
        <f t="shared" si="0"/>
        <v>7066224420780.6475</v>
      </c>
      <c r="F10" s="122">
        <f t="shared" si="1"/>
        <v>-2.9315167104444994E-2</v>
      </c>
      <c r="G10" s="123">
        <v>6.5</v>
      </c>
      <c r="H10" s="123">
        <v>4.0999999999999996</v>
      </c>
    </row>
    <row r="11" spans="1:8" s="118" customFormat="1" ht="15" thickBot="1">
      <c r="B11" s="118">
        <v>2001</v>
      </c>
      <c r="C11" s="126">
        <v>5807463412200.0596</v>
      </c>
      <c r="D11" s="124">
        <v>0.82499999999999996</v>
      </c>
      <c r="E11" s="121">
        <f t="shared" si="0"/>
        <v>7039349590545.5273</v>
      </c>
      <c r="F11" s="122">
        <f t="shared" si="1"/>
        <v>-3.8032800311415945E-3</v>
      </c>
      <c r="G11" s="123">
        <v>3.3</v>
      </c>
      <c r="H11" s="123">
        <v>1</v>
      </c>
    </row>
    <row r="12" spans="1:8" ht="15" thickBot="1">
      <c r="B12">
        <v>2002</v>
      </c>
      <c r="C12" s="57">
        <v>6228235965597.1602</v>
      </c>
      <c r="D12" s="92">
        <v>0.83899999999999997</v>
      </c>
      <c r="E12" s="116">
        <f t="shared" si="0"/>
        <v>7423404011438.8086</v>
      </c>
      <c r="F12" s="117">
        <f t="shared" si="1"/>
        <v>5.4558225295288712E-2</v>
      </c>
      <c r="G12" s="72">
        <v>3.3</v>
      </c>
      <c r="H12" s="72">
        <v>1.8</v>
      </c>
    </row>
    <row r="13" spans="1:8" ht="15" thickBot="1">
      <c r="B13">
        <v>2003</v>
      </c>
      <c r="C13" s="57">
        <v>6783231062743.6201</v>
      </c>
      <c r="D13" s="97">
        <v>0.85799999999999998</v>
      </c>
      <c r="E13" s="116">
        <f t="shared" si="0"/>
        <v>7905863709491.3984</v>
      </c>
      <c r="F13" s="117">
        <f t="shared" si="1"/>
        <v>6.4991706945918895E-2</v>
      </c>
      <c r="G13" s="72">
        <v>4.8</v>
      </c>
      <c r="H13" s="72">
        <v>2.8</v>
      </c>
    </row>
    <row r="14" spans="1:8" ht="15" thickBot="1">
      <c r="B14">
        <v>2004</v>
      </c>
      <c r="C14" s="57">
        <v>7379052696330.3203</v>
      </c>
      <c r="D14" s="92">
        <v>0.88100000000000001</v>
      </c>
      <c r="E14" s="116">
        <f t="shared" si="0"/>
        <v>8375769235335.21</v>
      </c>
      <c r="F14" s="117">
        <f t="shared" si="1"/>
        <v>5.9437595070057386E-2</v>
      </c>
      <c r="G14" s="72">
        <v>6.6</v>
      </c>
      <c r="H14" s="72">
        <v>3.8</v>
      </c>
    </row>
    <row r="15" spans="1:8" ht="15" thickBot="1">
      <c r="B15">
        <v>2005</v>
      </c>
      <c r="C15" s="57">
        <v>7932709661723.5</v>
      </c>
      <c r="D15" s="92">
        <v>0.91</v>
      </c>
      <c r="E15" s="116">
        <f t="shared" si="0"/>
        <v>8717263364531.3184</v>
      </c>
      <c r="F15" s="117">
        <f t="shared" si="1"/>
        <v>4.0771673574223219E-2</v>
      </c>
      <c r="G15" s="72">
        <v>6.7</v>
      </c>
      <c r="H15" s="72">
        <v>3.4</v>
      </c>
    </row>
    <row r="16" spans="1:8" ht="15" thickBot="1">
      <c r="B16">
        <v>2006</v>
      </c>
      <c r="C16" s="57">
        <v>8506973899215.2305</v>
      </c>
      <c r="D16" s="92">
        <v>0.94</v>
      </c>
      <c r="E16" s="116">
        <f t="shared" si="0"/>
        <v>9049972233207.6934</v>
      </c>
      <c r="F16" s="117">
        <f t="shared" si="1"/>
        <v>3.8166664784970966E-2</v>
      </c>
      <c r="G16" s="72">
        <v>5.8</v>
      </c>
      <c r="H16" s="72">
        <v>2.7</v>
      </c>
    </row>
    <row r="17" spans="2:8" ht="15" thickBot="1">
      <c r="B17">
        <v>2007</v>
      </c>
      <c r="C17" s="57">
        <v>9007653372262.4805</v>
      </c>
      <c r="D17" s="92">
        <v>0.96599999999999997</v>
      </c>
      <c r="E17" s="116">
        <f t="shared" si="0"/>
        <v>9324692931948.7383</v>
      </c>
      <c r="F17" s="117">
        <f t="shared" si="1"/>
        <v>3.0355971450718174E-2</v>
      </c>
      <c r="G17" s="72">
        <v>4.5</v>
      </c>
      <c r="H17" s="72">
        <v>1.8</v>
      </c>
    </row>
    <row r="18" spans="2:8" ht="15" thickBot="1">
      <c r="B18">
        <v>2008</v>
      </c>
      <c r="C18" s="57">
        <v>10024724896912.4</v>
      </c>
      <c r="D18" s="97">
        <v>1.004</v>
      </c>
      <c r="E18" s="116">
        <f t="shared" si="0"/>
        <v>9984785753896.8125</v>
      </c>
      <c r="F18" s="117">
        <f t="shared" si="1"/>
        <v>7.0789765064158905E-2</v>
      </c>
      <c r="G18" s="72">
        <v>1.7</v>
      </c>
      <c r="H18" s="72">
        <v>-0.3</v>
      </c>
    </row>
    <row r="19" spans="2:8" ht="15" thickBot="1">
      <c r="B19">
        <v>2009</v>
      </c>
      <c r="C19" s="57">
        <v>11909829003511.699</v>
      </c>
      <c r="D19" s="94">
        <v>1</v>
      </c>
      <c r="E19" s="116">
        <f t="shared" si="0"/>
        <v>11909829003511.699</v>
      </c>
      <c r="F19" s="117">
        <f t="shared" si="1"/>
        <v>0.19279765205413552</v>
      </c>
      <c r="G19" s="72">
        <v>-2.1</v>
      </c>
      <c r="H19" s="72">
        <v>-2.8</v>
      </c>
    </row>
    <row r="20" spans="2:8" ht="15" thickBot="1">
      <c r="B20">
        <v>2010</v>
      </c>
      <c r="C20" s="57">
        <v>13561623030891.699</v>
      </c>
      <c r="D20" s="92">
        <v>1.016</v>
      </c>
      <c r="E20" s="116">
        <f t="shared" si="0"/>
        <v>13348054164263.482</v>
      </c>
      <c r="F20" s="117">
        <f t="shared" si="1"/>
        <v>0.12075951387108179</v>
      </c>
      <c r="G20" s="72">
        <v>3.7</v>
      </c>
      <c r="H20" s="72">
        <v>2.5</v>
      </c>
    </row>
    <row r="21" spans="2:8" ht="15" thickBot="1">
      <c r="B21">
        <v>2011</v>
      </c>
      <c r="C21" s="57">
        <v>14790340328557.1</v>
      </c>
      <c r="D21" s="92">
        <v>1.048</v>
      </c>
      <c r="E21" s="116">
        <f t="shared" si="0"/>
        <v>14112920160836.926</v>
      </c>
      <c r="F21" s="117">
        <f t="shared" si="1"/>
        <v>5.7301685111617692E-2</v>
      </c>
      <c r="G21" s="72">
        <v>3.8</v>
      </c>
      <c r="H21" s="72">
        <v>1.8</v>
      </c>
    </row>
    <row r="22" spans="2:8" ht="15" thickBot="1">
      <c r="B22">
        <v>2012</v>
      </c>
      <c r="C22" s="56">
        <v>16066241407385.801</v>
      </c>
      <c r="D22" s="92">
        <v>1.07</v>
      </c>
      <c r="E22" s="116">
        <f t="shared" si="0"/>
        <v>15015178885407.289</v>
      </c>
      <c r="F22" s="117">
        <f t="shared" si="1"/>
        <v>6.3931398625361277E-2</v>
      </c>
      <c r="G22" s="72">
        <v>4.5999999999999996</v>
      </c>
      <c r="H22" s="72">
        <v>2.8</v>
      </c>
    </row>
    <row r="23" spans="2:8">
      <c r="B23">
        <v>2013</v>
      </c>
      <c r="C23" s="58">
        <v>16738444833205.5</v>
      </c>
      <c r="D23" s="88">
        <v>1.0900000000000001</v>
      </c>
      <c r="E23" s="116">
        <f t="shared" si="0"/>
        <v>15356371406610.549</v>
      </c>
      <c r="F23" s="117">
        <f t="shared" si="1"/>
        <v>2.27231739166859E-2</v>
      </c>
    </row>
    <row r="28" spans="2:8">
      <c r="B28">
        <v>1996</v>
      </c>
      <c r="E28" s="72">
        <v>3.8</v>
      </c>
    </row>
    <row r="29" spans="2:8">
      <c r="B29">
        <v>1997</v>
      </c>
      <c r="D29" s="54">
        <v>1.2499787515533883E-2</v>
      </c>
      <c r="E29" s="72">
        <v>4.5</v>
      </c>
    </row>
    <row r="30" spans="2:8">
      <c r="B30" s="118">
        <v>1998</v>
      </c>
      <c r="D30" s="54">
        <v>4.7645709829588698E-3</v>
      </c>
      <c r="E30" s="123">
        <v>4.4000000000000004</v>
      </c>
    </row>
    <row r="31" spans="2:8">
      <c r="B31" s="118">
        <v>1999</v>
      </c>
      <c r="D31" s="54">
        <v>1.1444077138651248E-3</v>
      </c>
      <c r="E31" s="123">
        <v>4.8</v>
      </c>
    </row>
    <row r="32" spans="2:8">
      <c r="B32" s="118">
        <v>2000</v>
      </c>
      <c r="D32" s="54">
        <v>-2.9315167104444994E-2</v>
      </c>
      <c r="E32" s="123">
        <v>4.0999999999999996</v>
      </c>
    </row>
    <row r="33" spans="2:5">
      <c r="B33" s="118">
        <v>2001</v>
      </c>
      <c r="D33" s="54">
        <v>-3.8032800311415945E-3</v>
      </c>
      <c r="E33" s="123">
        <v>1</v>
      </c>
    </row>
    <row r="34" spans="2:5">
      <c r="B34">
        <v>2002</v>
      </c>
      <c r="D34" s="54">
        <v>5.4558225295288712E-2</v>
      </c>
      <c r="E34" s="72">
        <v>1.8</v>
      </c>
    </row>
    <row r="35" spans="2:5">
      <c r="B35">
        <v>2003</v>
      </c>
      <c r="D35" s="54">
        <v>6.4991706945918895E-2</v>
      </c>
      <c r="E35" s="72">
        <v>2.8</v>
      </c>
    </row>
    <row r="36" spans="2:5">
      <c r="B36">
        <v>2004</v>
      </c>
      <c r="D36" s="54">
        <v>5.9437595070057386E-2</v>
      </c>
      <c r="E36" s="72">
        <v>3.8</v>
      </c>
    </row>
    <row r="37" spans="2:5">
      <c r="B37">
        <v>2005</v>
      </c>
      <c r="D37" s="54">
        <v>4.0771673574223219E-2</v>
      </c>
      <c r="E37" s="72">
        <v>3.4</v>
      </c>
    </row>
    <row r="38" spans="2:5">
      <c r="B38">
        <v>2006</v>
      </c>
      <c r="D38" s="54">
        <v>3.8166664784970966E-2</v>
      </c>
      <c r="E38" s="72">
        <v>2.7</v>
      </c>
    </row>
    <row r="39" spans="2:5">
      <c r="B39">
        <v>2007</v>
      </c>
      <c r="D39" s="54">
        <v>3.0355971450718174E-2</v>
      </c>
      <c r="E39" s="72">
        <v>1.8</v>
      </c>
    </row>
    <row r="40" spans="2:5">
      <c r="B40">
        <v>2008</v>
      </c>
      <c r="D40" s="54">
        <v>7.0789765064158905E-2</v>
      </c>
      <c r="E40" s="72">
        <v>-0.3</v>
      </c>
    </row>
    <row r="41" spans="2:5">
      <c r="B41">
        <v>2009</v>
      </c>
      <c r="D41" s="54">
        <v>0.19279765205413552</v>
      </c>
      <c r="E41" s="72">
        <v>-2.8</v>
      </c>
    </row>
    <row r="42" spans="2:5">
      <c r="B42">
        <v>2010</v>
      </c>
      <c r="D42" s="54">
        <v>0.12075951387108179</v>
      </c>
      <c r="E42" s="72">
        <v>2.5</v>
      </c>
    </row>
    <row r="43" spans="2:5">
      <c r="B43">
        <v>2011</v>
      </c>
      <c r="D43" s="54">
        <v>5.7301685111617692E-2</v>
      </c>
      <c r="E43" s="72">
        <v>1.8</v>
      </c>
    </row>
    <row r="44" spans="2:5">
      <c r="B44">
        <v>2012</v>
      </c>
      <c r="D44" s="54">
        <v>6.3931398625361277E-2</v>
      </c>
      <c r="E44" s="72">
        <v>2.8</v>
      </c>
    </row>
    <row r="45" spans="2:5">
      <c r="B45">
        <v>2013</v>
      </c>
      <c r="D45" s="54">
        <v>2.27231739166859E-2</v>
      </c>
    </row>
  </sheetData>
  <hyperlinks>
    <hyperlink ref="A1" r:id="rId1"/>
  </hyperlink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4"/>
  <sheetViews>
    <sheetView topLeftCell="A70" workbookViewId="0">
      <selection activeCell="G83" sqref="G83"/>
    </sheetView>
  </sheetViews>
  <sheetFormatPr baseColWidth="10" defaultColWidth="8.83203125" defaultRowHeight="12" x14ac:dyDescent="0"/>
  <cols>
    <col min="1" max="16384" width="8.83203125" style="63"/>
  </cols>
  <sheetData>
    <row r="1" spans="1:9">
      <c r="A1" s="60" t="s">
        <v>29</v>
      </c>
      <c r="B1" s="61"/>
      <c r="C1" s="61"/>
      <c r="D1" s="62"/>
      <c r="E1" s="62"/>
      <c r="F1" s="62"/>
      <c r="G1" s="62"/>
      <c r="H1" s="141">
        <v>41543</v>
      </c>
      <c r="I1" s="141"/>
    </row>
    <row r="2" spans="1:9">
      <c r="A2" s="60" t="s">
        <v>30</v>
      </c>
      <c r="B2" s="60"/>
      <c r="C2" s="60"/>
      <c r="D2" s="60"/>
      <c r="E2" s="62"/>
      <c r="F2" s="62"/>
      <c r="G2" s="62"/>
    </row>
    <row r="3" spans="1:9">
      <c r="A3" s="64"/>
      <c r="B3" s="60"/>
      <c r="C3" s="60"/>
      <c r="D3" s="60"/>
      <c r="E3" s="62"/>
      <c r="F3" s="62"/>
      <c r="G3" s="62"/>
    </row>
    <row r="4" spans="1:9">
      <c r="A4" s="64" t="s">
        <v>31</v>
      </c>
      <c r="B4" s="60"/>
      <c r="C4" s="60"/>
      <c r="D4" s="65"/>
      <c r="E4" s="64" t="s">
        <v>32</v>
      </c>
      <c r="F4" s="60"/>
      <c r="G4" s="60"/>
    </row>
    <row r="5" spans="1:9">
      <c r="A5" s="64"/>
      <c r="B5" s="60"/>
      <c r="C5" s="60"/>
      <c r="D5" s="65"/>
      <c r="E5" s="64" t="s">
        <v>33</v>
      </c>
      <c r="F5" s="62"/>
      <c r="G5" s="60"/>
    </row>
    <row r="6" spans="1:9">
      <c r="A6" s="66"/>
      <c r="B6" s="60"/>
      <c r="C6" s="60"/>
      <c r="D6" s="60"/>
      <c r="E6" s="62"/>
      <c r="F6" s="62"/>
      <c r="G6" s="62"/>
    </row>
    <row r="7" spans="1:9" ht="84">
      <c r="B7" s="67" t="s">
        <v>34</v>
      </c>
      <c r="C7" s="68" t="s">
        <v>35</v>
      </c>
      <c r="D7" s="62"/>
      <c r="E7" s="69"/>
      <c r="F7" s="67" t="s">
        <v>34</v>
      </c>
      <c r="G7" s="68" t="s">
        <v>35</v>
      </c>
    </row>
    <row r="8" spans="1:9">
      <c r="I8" s="70"/>
    </row>
    <row r="10" spans="1:9">
      <c r="A10" s="71">
        <v>1930</v>
      </c>
      <c r="B10" s="72">
        <v>-11.9</v>
      </c>
      <c r="C10" s="72">
        <v>-8.5</v>
      </c>
      <c r="E10" s="71" t="s">
        <v>36</v>
      </c>
      <c r="F10" s="72">
        <v>5.3</v>
      </c>
      <c r="G10" s="72">
        <v>-0.4</v>
      </c>
    </row>
    <row r="11" spans="1:9">
      <c r="A11" s="71">
        <v>1931</v>
      </c>
      <c r="B11" s="72">
        <v>-16</v>
      </c>
      <c r="C11" s="72">
        <v>-6.4</v>
      </c>
      <c r="E11" s="71" t="s">
        <v>37</v>
      </c>
      <c r="F11" s="72">
        <v>6.4</v>
      </c>
      <c r="G11" s="72">
        <v>-0.4</v>
      </c>
    </row>
    <row r="12" spans="1:9">
      <c r="A12" s="71">
        <v>1932</v>
      </c>
      <c r="B12" s="72">
        <v>-23.1</v>
      </c>
      <c r="C12" s="72">
        <v>-12.9</v>
      </c>
      <c r="E12" s="71" t="s">
        <v>38</v>
      </c>
      <c r="F12" s="72">
        <v>17.3</v>
      </c>
      <c r="G12" s="72">
        <v>6.5</v>
      </c>
    </row>
    <row r="13" spans="1:9">
      <c r="A13" s="71">
        <v>1933</v>
      </c>
      <c r="B13" s="72">
        <v>-4</v>
      </c>
      <c r="C13" s="72">
        <v>-1.3</v>
      </c>
      <c r="E13" s="71" t="s">
        <v>39</v>
      </c>
      <c r="F13" s="72">
        <v>9.3000000000000007</v>
      </c>
      <c r="G13" s="72">
        <v>6</v>
      </c>
    </row>
    <row r="14" spans="1:9">
      <c r="A14" s="71">
        <v>1934</v>
      </c>
      <c r="B14" s="72">
        <v>16.899999999999999</v>
      </c>
      <c r="C14" s="72">
        <v>10.8</v>
      </c>
      <c r="E14" s="71" t="s">
        <v>40</v>
      </c>
      <c r="F14" s="72">
        <v>10.5</v>
      </c>
      <c r="G14" s="72">
        <v>6.7</v>
      </c>
    </row>
    <row r="15" spans="1:9">
      <c r="A15" s="71">
        <v>1935</v>
      </c>
      <c r="B15" s="72">
        <v>11.1</v>
      </c>
      <c r="C15" s="72">
        <v>8.9</v>
      </c>
      <c r="E15" s="71" t="s">
        <v>41</v>
      </c>
      <c r="F15" s="72">
        <v>10</v>
      </c>
      <c r="G15" s="72">
        <v>2.2000000000000002</v>
      </c>
    </row>
    <row r="16" spans="1:9">
      <c r="A16" s="71">
        <v>1936</v>
      </c>
      <c r="B16" s="72">
        <v>14.3</v>
      </c>
      <c r="C16" s="72">
        <v>12.9</v>
      </c>
      <c r="E16" s="71" t="s">
        <v>42</v>
      </c>
      <c r="F16" s="72">
        <v>1.7</v>
      </c>
      <c r="G16" s="72">
        <v>0.4</v>
      </c>
    </row>
    <row r="17" spans="1:7">
      <c r="A17" s="71">
        <v>1937</v>
      </c>
      <c r="B17" s="72">
        <v>9.6</v>
      </c>
      <c r="C17" s="72">
        <v>5.0999999999999996</v>
      </c>
      <c r="E17" s="71" t="s">
        <v>43</v>
      </c>
      <c r="F17" s="72">
        <v>-7.3</v>
      </c>
      <c r="G17" s="72">
        <v>-5.4</v>
      </c>
    </row>
    <row r="18" spans="1:7">
      <c r="A18" s="71">
        <v>1938</v>
      </c>
      <c r="B18" s="72">
        <v>-6.1</v>
      </c>
      <c r="C18" s="72">
        <v>-3.3</v>
      </c>
      <c r="E18" s="71" t="s">
        <v>44</v>
      </c>
      <c r="F18" s="72">
        <v>-5.2</v>
      </c>
      <c r="G18" s="72">
        <v>-1.3</v>
      </c>
    </row>
    <row r="19" spans="1:7">
      <c r="A19" s="71">
        <v>1939</v>
      </c>
      <c r="B19" s="72">
        <v>7</v>
      </c>
      <c r="C19" s="72">
        <v>8</v>
      </c>
      <c r="E19" s="71" t="s">
        <v>45</v>
      </c>
      <c r="F19" s="72">
        <v>2.2999999999999998</v>
      </c>
      <c r="G19" s="72">
        <v>4.5</v>
      </c>
    </row>
    <row r="20" spans="1:7">
      <c r="A20" s="71">
        <v>1940</v>
      </c>
      <c r="B20" s="72">
        <v>10.1</v>
      </c>
      <c r="C20" s="72">
        <v>8.8000000000000007</v>
      </c>
      <c r="E20" s="71" t="s">
        <v>46</v>
      </c>
      <c r="F20" s="72">
        <v>-3.3</v>
      </c>
      <c r="G20" s="72">
        <v>-3.5</v>
      </c>
    </row>
    <row r="21" spans="1:7">
      <c r="A21" s="71">
        <v>1941</v>
      </c>
      <c r="B21" s="72">
        <v>25.7</v>
      </c>
      <c r="C21" s="72">
        <v>17.7</v>
      </c>
      <c r="E21" s="71" t="s">
        <v>47</v>
      </c>
      <c r="F21" s="72">
        <v>16</v>
      </c>
      <c r="G21" s="72">
        <v>16.899999999999999</v>
      </c>
    </row>
    <row r="22" spans="1:7">
      <c r="A22" s="71">
        <v>1942</v>
      </c>
      <c r="B22" s="72">
        <v>28.3</v>
      </c>
      <c r="C22" s="72">
        <v>18.899999999999999</v>
      </c>
      <c r="E22" s="71" t="s">
        <v>48</v>
      </c>
      <c r="F22" s="72">
        <v>14.3</v>
      </c>
      <c r="G22" s="72">
        <v>12.7</v>
      </c>
    </row>
    <row r="23" spans="1:7">
      <c r="A23" s="71">
        <v>1943</v>
      </c>
      <c r="B23" s="72">
        <v>22.4</v>
      </c>
      <c r="C23" s="72">
        <v>17</v>
      </c>
      <c r="E23" s="71" t="s">
        <v>49</v>
      </c>
      <c r="F23" s="72">
        <v>26.8</v>
      </c>
      <c r="G23" s="72">
        <v>16.3</v>
      </c>
    </row>
    <row r="24" spans="1:7">
      <c r="A24" s="71">
        <v>1944</v>
      </c>
      <c r="B24" s="72">
        <v>10.5</v>
      </c>
      <c r="C24" s="72">
        <v>8</v>
      </c>
      <c r="E24" s="71" t="s">
        <v>50</v>
      </c>
      <c r="F24" s="72">
        <v>16.2</v>
      </c>
      <c r="G24" s="72">
        <v>8</v>
      </c>
    </row>
    <row r="25" spans="1:7">
      <c r="A25" s="71">
        <v>1945</v>
      </c>
      <c r="B25" s="72">
        <v>1.6</v>
      </c>
      <c r="C25" s="72">
        <v>-1</v>
      </c>
      <c r="E25" s="71" t="s">
        <v>51</v>
      </c>
      <c r="F25" s="72">
        <v>21.6</v>
      </c>
      <c r="G25" s="72">
        <v>5.6</v>
      </c>
    </row>
    <row r="26" spans="1:7">
      <c r="A26" s="71">
        <v>1946</v>
      </c>
      <c r="B26" s="72">
        <v>-0.2</v>
      </c>
      <c r="C26" s="72">
        <v>-11.6</v>
      </c>
      <c r="E26" s="71" t="s">
        <v>52</v>
      </c>
      <c r="F26" s="72">
        <v>10</v>
      </c>
      <c r="G26" s="72">
        <v>7.1</v>
      </c>
    </row>
    <row r="27" spans="1:7">
      <c r="A27" s="71">
        <v>1947</v>
      </c>
      <c r="B27" s="72">
        <v>9.6999999999999993</v>
      </c>
      <c r="C27" s="72">
        <v>-1.1000000000000001</v>
      </c>
      <c r="E27" s="71" t="s">
        <v>53</v>
      </c>
      <c r="F27" s="72">
        <v>8.8000000000000007</v>
      </c>
      <c r="G27" s="72">
        <v>8.5</v>
      </c>
    </row>
    <row r="28" spans="1:7">
      <c r="A28" s="71">
        <v>1948</v>
      </c>
      <c r="B28" s="72">
        <v>9.9</v>
      </c>
      <c r="C28" s="72">
        <v>4.0999999999999996</v>
      </c>
      <c r="E28" s="71" t="s">
        <v>54</v>
      </c>
      <c r="F28" s="72">
        <v>5.6</v>
      </c>
      <c r="G28" s="72">
        <v>0.9</v>
      </c>
    </row>
    <row r="29" spans="1:7">
      <c r="A29" s="71">
        <v>1949</v>
      </c>
      <c r="B29" s="72">
        <v>-0.7</v>
      </c>
      <c r="C29" s="72">
        <v>-0.5</v>
      </c>
      <c r="E29" s="71" t="s">
        <v>55</v>
      </c>
      <c r="F29" s="72">
        <v>4.0999999999999996</v>
      </c>
      <c r="G29" s="72">
        <v>4.3</v>
      </c>
    </row>
    <row r="30" spans="1:7">
      <c r="A30" s="71">
        <v>1950</v>
      </c>
      <c r="B30" s="72">
        <v>10</v>
      </c>
      <c r="C30" s="72">
        <v>8.6999999999999993</v>
      </c>
      <c r="E30" s="71" t="s">
        <v>56</v>
      </c>
      <c r="F30" s="72">
        <v>1.4</v>
      </c>
      <c r="G30" s="72">
        <v>0.8</v>
      </c>
    </row>
    <row r="31" spans="1:7">
      <c r="A31" s="71">
        <v>1951</v>
      </c>
      <c r="B31" s="72">
        <v>15.7</v>
      </c>
      <c r="C31" s="72">
        <v>8.1</v>
      </c>
      <c r="E31" s="71" t="s">
        <v>57</v>
      </c>
      <c r="F31" s="72">
        <v>7.6</v>
      </c>
      <c r="G31" s="72">
        <v>2.9</v>
      </c>
    </row>
    <row r="32" spans="1:7">
      <c r="A32" s="71">
        <v>1952</v>
      </c>
      <c r="B32" s="72">
        <v>5.9</v>
      </c>
      <c r="C32" s="72">
        <v>4.0999999999999996</v>
      </c>
      <c r="E32" s="71" t="s">
        <v>58</v>
      </c>
      <c r="F32" s="72">
        <v>15.1</v>
      </c>
      <c r="G32" s="72">
        <v>13.8</v>
      </c>
    </row>
    <row r="33" spans="1:7">
      <c r="A33" s="71">
        <v>1953</v>
      </c>
      <c r="B33" s="72">
        <v>6</v>
      </c>
      <c r="C33" s="72">
        <v>4.7</v>
      </c>
      <c r="E33" s="71" t="s">
        <v>59</v>
      </c>
      <c r="F33" s="72">
        <v>7.8</v>
      </c>
      <c r="G33" s="72">
        <v>7.7</v>
      </c>
    </row>
    <row r="34" spans="1:7">
      <c r="A34" s="71">
        <v>1954</v>
      </c>
      <c r="B34" s="72">
        <v>0.4</v>
      </c>
      <c r="C34" s="72">
        <v>-0.6</v>
      </c>
      <c r="E34" s="71" t="s">
        <v>60</v>
      </c>
      <c r="F34" s="72">
        <v>4</v>
      </c>
      <c r="G34" s="72">
        <v>3.2</v>
      </c>
    </row>
    <row r="35" spans="1:7">
      <c r="A35" s="71">
        <v>1955</v>
      </c>
      <c r="B35" s="72">
        <v>9</v>
      </c>
      <c r="C35" s="72">
        <v>7.1</v>
      </c>
      <c r="E35" s="71" t="s">
        <v>61</v>
      </c>
      <c r="F35" s="72">
        <v>-0.6</v>
      </c>
      <c r="G35" s="72">
        <v>-2.2000000000000002</v>
      </c>
    </row>
    <row r="36" spans="1:7">
      <c r="A36" s="71">
        <v>1956</v>
      </c>
      <c r="B36" s="72">
        <v>5.6</v>
      </c>
      <c r="C36" s="72">
        <v>2.1</v>
      </c>
      <c r="E36" s="71" t="s">
        <v>62</v>
      </c>
      <c r="F36" s="72">
        <v>-5.2</v>
      </c>
      <c r="G36" s="72">
        <v>-5.9</v>
      </c>
    </row>
    <row r="37" spans="1:7">
      <c r="A37" s="71">
        <v>1957</v>
      </c>
      <c r="B37" s="72">
        <v>5.5</v>
      </c>
      <c r="C37" s="72">
        <v>2.1</v>
      </c>
      <c r="E37" s="71" t="s">
        <v>63</v>
      </c>
      <c r="F37" s="72">
        <v>-0.6</v>
      </c>
      <c r="G37" s="72">
        <v>-1.9</v>
      </c>
    </row>
    <row r="38" spans="1:7">
      <c r="A38" s="71">
        <v>1958</v>
      </c>
      <c r="B38" s="72">
        <v>1.5</v>
      </c>
      <c r="C38" s="72">
        <v>-0.7</v>
      </c>
      <c r="E38" s="71" t="s">
        <v>64</v>
      </c>
      <c r="F38" s="72">
        <v>0.8</v>
      </c>
      <c r="G38" s="72">
        <v>0.4</v>
      </c>
    </row>
    <row r="39" spans="1:7">
      <c r="A39" s="71">
        <v>1959</v>
      </c>
      <c r="B39" s="72">
        <v>8.4</v>
      </c>
      <c r="C39" s="72">
        <v>6.9</v>
      </c>
      <c r="E39" s="71" t="s">
        <v>65</v>
      </c>
      <c r="F39" s="72">
        <v>5.0999999999999996</v>
      </c>
      <c r="G39" s="72">
        <v>4.5999999999999996</v>
      </c>
    </row>
    <row r="40" spans="1:7">
      <c r="A40" s="71">
        <v>1960</v>
      </c>
      <c r="B40" s="72">
        <v>4</v>
      </c>
      <c r="C40" s="72">
        <v>2.6</v>
      </c>
      <c r="E40" s="71" t="s">
        <v>66</v>
      </c>
      <c r="F40" s="72">
        <v>9.1999999999999993</v>
      </c>
      <c r="G40" s="72">
        <v>8</v>
      </c>
    </row>
    <row r="41" spans="1:7">
      <c r="A41" s="71">
        <v>1961</v>
      </c>
      <c r="B41" s="72">
        <v>3.7</v>
      </c>
      <c r="C41" s="72">
        <v>2.6</v>
      </c>
      <c r="E41" s="71" t="s">
        <v>67</v>
      </c>
      <c r="F41" s="72">
        <v>14.1</v>
      </c>
      <c r="G41" s="72">
        <v>11.9</v>
      </c>
    </row>
    <row r="42" spans="1:7">
      <c r="A42" s="71">
        <v>1962</v>
      </c>
      <c r="B42" s="72">
        <v>7.4</v>
      </c>
      <c r="C42" s="72">
        <v>6.1</v>
      </c>
      <c r="E42" s="71" t="s">
        <v>68</v>
      </c>
      <c r="F42" s="72">
        <v>8.4</v>
      </c>
      <c r="G42" s="72">
        <v>6.7</v>
      </c>
    </row>
    <row r="43" spans="1:7">
      <c r="A43" s="71">
        <v>1963</v>
      </c>
      <c r="B43" s="72">
        <v>5.5</v>
      </c>
      <c r="C43" s="72">
        <v>4.4000000000000004</v>
      </c>
      <c r="E43" s="71" t="s">
        <v>69</v>
      </c>
      <c r="F43" s="72">
        <v>8.5</v>
      </c>
      <c r="G43" s="72">
        <v>5.5</v>
      </c>
    </row>
    <row r="44" spans="1:7">
      <c r="A44" s="71">
        <v>1964</v>
      </c>
      <c r="B44" s="72">
        <v>7.4</v>
      </c>
      <c r="C44" s="72">
        <v>5.8</v>
      </c>
      <c r="E44" s="71" t="s">
        <v>70</v>
      </c>
      <c r="F44" s="72">
        <v>6.5</v>
      </c>
      <c r="G44" s="72">
        <v>2.4</v>
      </c>
    </row>
    <row r="45" spans="1:7">
      <c r="A45" s="71">
        <v>1965</v>
      </c>
      <c r="B45" s="72">
        <v>8.4</v>
      </c>
      <c r="C45" s="72">
        <v>6.5</v>
      </c>
      <c r="E45" s="71" t="s">
        <v>71</v>
      </c>
      <c r="F45" s="72">
        <v>2.5</v>
      </c>
      <c r="G45" s="72">
        <v>-1.5</v>
      </c>
    </row>
    <row r="46" spans="1:7">
      <c r="A46" s="71">
        <v>1966</v>
      </c>
      <c r="B46" s="72">
        <v>9.6</v>
      </c>
      <c r="C46" s="72">
        <v>6.6</v>
      </c>
      <c r="E46" s="71" t="s">
        <v>72</v>
      </c>
      <c r="F46" s="72">
        <v>5.8</v>
      </c>
      <c r="G46" s="72">
        <v>3.3</v>
      </c>
    </row>
    <row r="47" spans="1:7">
      <c r="A47" s="71">
        <v>1967</v>
      </c>
      <c r="B47" s="72">
        <v>5.7</v>
      </c>
      <c r="C47" s="72">
        <v>2.7</v>
      </c>
      <c r="E47" s="71" t="s">
        <v>73</v>
      </c>
      <c r="F47" s="72">
        <v>4.7</v>
      </c>
      <c r="G47" s="72">
        <v>-0.3</v>
      </c>
    </row>
    <row r="48" spans="1:7">
      <c r="A48" s="71">
        <v>1968</v>
      </c>
      <c r="B48" s="72">
        <v>9.4</v>
      </c>
      <c r="C48" s="72">
        <v>4.9000000000000004</v>
      </c>
      <c r="E48" s="71" t="s">
        <v>74</v>
      </c>
      <c r="F48" s="72">
        <v>8.5</v>
      </c>
      <c r="G48" s="72">
        <v>6.7</v>
      </c>
    </row>
    <row r="49" spans="1:7">
      <c r="A49" s="71">
        <v>1969</v>
      </c>
      <c r="B49" s="72">
        <v>8.1999999999999993</v>
      </c>
      <c r="C49" s="72">
        <v>3.1</v>
      </c>
      <c r="E49" s="71" t="s">
        <v>75</v>
      </c>
      <c r="F49" s="72">
        <v>8.3000000000000007</v>
      </c>
      <c r="G49" s="72">
        <v>2.6</v>
      </c>
    </row>
    <row r="50" spans="1:7">
      <c r="A50" s="71">
        <v>1970</v>
      </c>
      <c r="B50" s="72">
        <v>5.5</v>
      </c>
      <c r="C50" s="72">
        <v>0.2</v>
      </c>
      <c r="E50" s="71" t="s">
        <v>76</v>
      </c>
      <c r="F50" s="72">
        <v>1.9</v>
      </c>
      <c r="G50" s="72">
        <v>-0.9</v>
      </c>
    </row>
    <row r="51" spans="1:7">
      <c r="A51" s="71">
        <v>1971</v>
      </c>
      <c r="B51" s="72">
        <v>8.5</v>
      </c>
      <c r="C51" s="72">
        <v>3.3</v>
      </c>
      <c r="E51" s="71" t="s">
        <v>77</v>
      </c>
      <c r="F51" s="72">
        <v>6.5</v>
      </c>
      <c r="G51" s="72">
        <v>4</v>
      </c>
    </row>
    <row r="52" spans="1:7">
      <c r="A52" s="71">
        <v>1972</v>
      </c>
      <c r="B52" s="72">
        <v>9.8000000000000007</v>
      </c>
      <c r="C52" s="72">
        <v>5.2</v>
      </c>
      <c r="E52" s="71" t="s">
        <v>78</v>
      </c>
      <c r="F52" s="72">
        <v>-3.8</v>
      </c>
      <c r="G52" s="72">
        <v>-4.0999999999999996</v>
      </c>
    </row>
    <row r="53" spans="1:7">
      <c r="A53" s="71">
        <v>1973</v>
      </c>
      <c r="B53" s="72">
        <v>11.4</v>
      </c>
      <c r="C53" s="72">
        <v>5.6</v>
      </c>
      <c r="E53" s="71" t="s">
        <v>79</v>
      </c>
      <c r="F53" s="72">
        <v>-6</v>
      </c>
      <c r="G53" s="72">
        <v>-10</v>
      </c>
    </row>
    <row r="54" spans="1:7">
      <c r="A54" s="71">
        <v>1974</v>
      </c>
      <c r="B54" s="72">
        <v>8.4</v>
      </c>
      <c r="C54" s="72">
        <v>-0.5</v>
      </c>
      <c r="E54" s="71" t="s">
        <v>80</v>
      </c>
      <c r="F54" s="72">
        <v>3.8</v>
      </c>
      <c r="G54" s="72">
        <v>2.7</v>
      </c>
    </row>
    <row r="55" spans="1:7">
      <c r="A55" s="71">
        <v>1975</v>
      </c>
      <c r="B55" s="72">
        <v>9</v>
      </c>
      <c r="C55" s="72">
        <v>-0.2</v>
      </c>
      <c r="E55" s="71" t="s">
        <v>81</v>
      </c>
      <c r="F55" s="72">
        <v>12.3</v>
      </c>
      <c r="G55" s="72">
        <v>9.6</v>
      </c>
    </row>
    <row r="56" spans="1:7">
      <c r="A56" s="71">
        <v>1976</v>
      </c>
      <c r="B56" s="72">
        <v>11.2</v>
      </c>
      <c r="C56" s="72">
        <v>5.4</v>
      </c>
      <c r="E56" s="71" t="s">
        <v>82</v>
      </c>
      <c r="F56" s="72">
        <v>11.8</v>
      </c>
      <c r="G56" s="72">
        <v>9.6999999999999993</v>
      </c>
    </row>
    <row r="57" spans="1:7">
      <c r="A57" s="71">
        <v>1977</v>
      </c>
      <c r="B57" s="72">
        <v>11.1</v>
      </c>
      <c r="C57" s="72">
        <v>4.5999999999999996</v>
      </c>
      <c r="E57" s="71" t="s">
        <v>83</v>
      </c>
      <c r="F57" s="72">
        <v>8.8000000000000007</v>
      </c>
      <c r="G57" s="72">
        <v>7.7</v>
      </c>
    </row>
    <row r="58" spans="1:7">
      <c r="A58" s="71">
        <v>1978</v>
      </c>
      <c r="B58" s="72">
        <v>13</v>
      </c>
      <c r="C58" s="72">
        <v>5.6</v>
      </c>
      <c r="E58" s="71" t="s">
        <v>84</v>
      </c>
      <c r="F58" s="72">
        <v>10.7</v>
      </c>
      <c r="G58" s="72">
        <v>10.1</v>
      </c>
    </row>
    <row r="59" spans="1:7">
      <c r="A59" s="71">
        <v>1979</v>
      </c>
      <c r="B59" s="72">
        <v>11.7</v>
      </c>
      <c r="C59" s="72">
        <v>3.2</v>
      </c>
      <c r="E59" s="71" t="s">
        <v>85</v>
      </c>
      <c r="F59" s="72">
        <v>0.7</v>
      </c>
      <c r="G59" s="72">
        <v>-0.8</v>
      </c>
    </row>
    <row r="60" spans="1:7">
      <c r="A60" s="71">
        <v>1980</v>
      </c>
      <c r="B60" s="72">
        <v>8.8000000000000007</v>
      </c>
      <c r="C60" s="72">
        <v>-0.2</v>
      </c>
      <c r="E60" s="71" t="s">
        <v>86</v>
      </c>
      <c r="F60" s="72">
        <v>3.2</v>
      </c>
      <c r="G60" s="72">
        <v>1.6</v>
      </c>
    </row>
    <row r="61" spans="1:7">
      <c r="A61" s="71">
        <v>1981</v>
      </c>
      <c r="B61" s="72">
        <v>12.2</v>
      </c>
      <c r="C61" s="72">
        <v>2.6</v>
      </c>
      <c r="E61" s="71" t="s">
        <v>87</v>
      </c>
      <c r="F61" s="72">
        <v>11</v>
      </c>
      <c r="G61" s="72">
        <v>9.1999999999999993</v>
      </c>
    </row>
    <row r="62" spans="1:7">
      <c r="A62" s="71">
        <v>1982</v>
      </c>
      <c r="B62" s="72">
        <v>4.2</v>
      </c>
      <c r="C62" s="72">
        <v>-1.9</v>
      </c>
      <c r="E62" s="71" t="s">
        <v>88</v>
      </c>
      <c r="F62" s="72">
        <v>-0.5</v>
      </c>
      <c r="G62" s="72">
        <v>-1.5</v>
      </c>
    </row>
    <row r="63" spans="1:7">
      <c r="A63" s="71">
        <v>1983</v>
      </c>
      <c r="B63" s="72">
        <v>8.8000000000000007</v>
      </c>
      <c r="C63" s="72">
        <v>4.5999999999999996</v>
      </c>
      <c r="E63" s="71" t="s">
        <v>89</v>
      </c>
      <c r="F63" s="72">
        <v>2.5</v>
      </c>
      <c r="G63" s="72">
        <v>1</v>
      </c>
    </row>
    <row r="64" spans="1:7">
      <c r="A64" s="71">
        <v>1984</v>
      </c>
      <c r="B64" s="72">
        <v>11.1</v>
      </c>
      <c r="C64" s="72">
        <v>7.3</v>
      </c>
      <c r="E64" s="71" t="s">
        <v>90</v>
      </c>
      <c r="F64" s="72">
        <v>-3.6</v>
      </c>
      <c r="G64" s="72">
        <v>-4.8</v>
      </c>
    </row>
    <row r="65" spans="1:7">
      <c r="A65" s="71">
        <v>1985</v>
      </c>
      <c r="B65" s="72">
        <v>7.6</v>
      </c>
      <c r="C65" s="72">
        <v>4.2</v>
      </c>
      <c r="E65" s="71" t="s">
        <v>91</v>
      </c>
      <c r="F65" s="72">
        <v>3.7</v>
      </c>
      <c r="G65" s="72">
        <v>2.7</v>
      </c>
    </row>
    <row r="66" spans="1:7">
      <c r="A66" s="71">
        <v>1986</v>
      </c>
      <c r="B66" s="72">
        <v>5.6</v>
      </c>
      <c r="C66" s="72">
        <v>3.5</v>
      </c>
      <c r="E66" s="71" t="s">
        <v>92</v>
      </c>
      <c r="F66" s="72">
        <v>8.6999999999999993</v>
      </c>
      <c r="G66" s="72">
        <v>7.7</v>
      </c>
    </row>
    <row r="67" spans="1:7">
      <c r="A67" s="71">
        <v>1987</v>
      </c>
      <c r="B67" s="72">
        <v>6.1</v>
      </c>
      <c r="C67" s="72">
        <v>3.5</v>
      </c>
      <c r="E67" s="71" t="s">
        <v>93</v>
      </c>
      <c r="F67" s="72">
        <v>8</v>
      </c>
      <c r="G67" s="72">
        <v>6.8</v>
      </c>
    </row>
    <row r="68" spans="1:7">
      <c r="A68" s="71">
        <v>1988</v>
      </c>
      <c r="B68" s="72">
        <v>7.9</v>
      </c>
      <c r="C68" s="72">
        <v>4.2</v>
      </c>
      <c r="E68" s="71" t="s">
        <v>94</v>
      </c>
      <c r="F68" s="72">
        <v>9.8000000000000007</v>
      </c>
      <c r="G68" s="72">
        <v>8.4</v>
      </c>
    </row>
    <row r="69" spans="1:7">
      <c r="A69" s="71">
        <v>1989</v>
      </c>
      <c r="B69" s="72">
        <v>7.7</v>
      </c>
      <c r="C69" s="72">
        <v>3.7</v>
      </c>
      <c r="E69" s="71" t="s">
        <v>95</v>
      </c>
      <c r="F69" s="72">
        <v>9.6999999999999993</v>
      </c>
      <c r="G69" s="72">
        <v>7.4</v>
      </c>
    </row>
    <row r="70" spans="1:7">
      <c r="A70" s="71">
        <v>1990</v>
      </c>
      <c r="B70" s="72">
        <v>5.7</v>
      </c>
      <c r="C70" s="72">
        <v>1.9</v>
      </c>
      <c r="E70" s="71" t="s">
        <v>96</v>
      </c>
      <c r="F70" s="72">
        <v>5.0999999999999996</v>
      </c>
      <c r="G70" s="72">
        <v>4.4000000000000004</v>
      </c>
    </row>
    <row r="71" spans="1:7">
      <c r="A71" s="71">
        <v>1991</v>
      </c>
      <c r="B71" s="72">
        <v>3.3</v>
      </c>
      <c r="C71" s="72">
        <v>-0.1</v>
      </c>
      <c r="E71" s="71" t="s">
        <v>97</v>
      </c>
      <c r="F71" s="72">
        <v>4.7</v>
      </c>
      <c r="G71" s="72">
        <v>3.9</v>
      </c>
    </row>
    <row r="72" spans="1:7">
      <c r="A72" s="71">
        <v>1992</v>
      </c>
      <c r="B72" s="72">
        <v>5.9</v>
      </c>
      <c r="C72" s="72">
        <v>3.6</v>
      </c>
      <c r="E72" s="71" t="s">
        <v>98</v>
      </c>
      <c r="F72" s="72">
        <v>2.4</v>
      </c>
      <c r="G72" s="72">
        <v>1.6</v>
      </c>
    </row>
    <row r="73" spans="1:7">
      <c r="A73" s="71">
        <v>1993</v>
      </c>
      <c r="B73" s="72">
        <v>5.2</v>
      </c>
      <c r="C73" s="72">
        <v>2.7</v>
      </c>
      <c r="E73" s="71" t="s">
        <v>99</v>
      </c>
      <c r="F73" s="72">
        <v>6.4</v>
      </c>
      <c r="G73" s="72">
        <v>4.5</v>
      </c>
    </row>
    <row r="74" spans="1:7">
      <c r="A74" s="71">
        <v>1994</v>
      </c>
      <c r="B74" s="72">
        <v>6.3</v>
      </c>
      <c r="C74" s="72">
        <v>4</v>
      </c>
      <c r="E74" s="71" t="s">
        <v>100</v>
      </c>
      <c r="F74" s="72">
        <v>6</v>
      </c>
      <c r="G74" s="72">
        <v>5.3</v>
      </c>
    </row>
    <row r="75" spans="1:7">
      <c r="A75" s="71">
        <v>1995</v>
      </c>
      <c r="B75" s="72">
        <v>4.9000000000000004</v>
      </c>
      <c r="C75" s="72">
        <v>2.7</v>
      </c>
      <c r="E75" s="71" t="s">
        <v>101</v>
      </c>
      <c r="F75" s="72">
        <v>8.6</v>
      </c>
      <c r="G75" s="72">
        <v>8</v>
      </c>
    </row>
    <row r="76" spans="1:7">
      <c r="A76" s="71">
        <v>1996</v>
      </c>
      <c r="B76" s="72">
        <v>5.7</v>
      </c>
      <c r="C76" s="72">
        <v>3.8</v>
      </c>
      <c r="E76" s="71" t="s">
        <v>102</v>
      </c>
      <c r="F76" s="72">
        <v>6.3</v>
      </c>
      <c r="G76" s="72">
        <v>2.9</v>
      </c>
    </row>
    <row r="77" spans="1:7">
      <c r="A77" s="71">
        <v>1997</v>
      </c>
      <c r="B77" s="72">
        <v>6.3</v>
      </c>
      <c r="C77" s="72">
        <v>4.5</v>
      </c>
      <c r="E77" s="71" t="s">
        <v>103</v>
      </c>
      <c r="F77" s="72">
        <v>10.3</v>
      </c>
      <c r="G77" s="72">
        <v>8.9</v>
      </c>
    </row>
    <row r="78" spans="1:7">
      <c r="A78" s="71">
        <v>1998</v>
      </c>
      <c r="B78" s="72">
        <v>5.6</v>
      </c>
      <c r="C78" s="72">
        <v>4.4000000000000004</v>
      </c>
      <c r="E78" s="71" t="s">
        <v>104</v>
      </c>
      <c r="F78" s="72">
        <v>5.9</v>
      </c>
      <c r="G78" s="72">
        <v>4.8</v>
      </c>
    </row>
    <row r="79" spans="1:7">
      <c r="A79" s="71">
        <v>1999</v>
      </c>
      <c r="B79" s="72">
        <v>6.3</v>
      </c>
      <c r="C79" s="72">
        <v>4.8</v>
      </c>
      <c r="E79" s="71" t="s">
        <v>105</v>
      </c>
      <c r="F79" s="72">
        <v>7.3</v>
      </c>
      <c r="G79" s="72">
        <v>5.5</v>
      </c>
    </row>
    <row r="80" spans="1:7">
      <c r="A80" s="71">
        <v>2000</v>
      </c>
      <c r="B80" s="72">
        <v>6.5</v>
      </c>
      <c r="C80" s="72">
        <v>4.0999999999999996</v>
      </c>
      <c r="E80" s="71" t="s">
        <v>106</v>
      </c>
      <c r="F80" s="72">
        <v>3.3</v>
      </c>
      <c r="G80" s="72">
        <v>1.4</v>
      </c>
    </row>
    <row r="81" spans="1:7">
      <c r="A81" s="71">
        <v>2001</v>
      </c>
      <c r="B81" s="72">
        <v>3.3</v>
      </c>
      <c r="C81" s="72">
        <v>1</v>
      </c>
      <c r="E81" s="71" t="s">
        <v>107</v>
      </c>
      <c r="F81" s="72">
        <v>12.5</v>
      </c>
      <c r="G81" s="72">
        <v>10.199999999999999</v>
      </c>
    </row>
    <row r="82" spans="1:7">
      <c r="A82" s="71">
        <v>2002</v>
      </c>
      <c r="B82" s="72">
        <v>3.3</v>
      </c>
      <c r="C82" s="72">
        <v>1.8</v>
      </c>
      <c r="E82" s="71" t="s">
        <v>108</v>
      </c>
      <c r="F82" s="72">
        <v>7.5</v>
      </c>
      <c r="G82" s="72">
        <v>5.6</v>
      </c>
    </row>
    <row r="83" spans="1:7">
      <c r="A83" s="71">
        <v>2003</v>
      </c>
      <c r="B83" s="72">
        <v>4.8</v>
      </c>
      <c r="C83" s="72">
        <v>2.8</v>
      </c>
      <c r="E83" s="71" t="s">
        <v>109</v>
      </c>
      <c r="F83" s="72">
        <v>10.1</v>
      </c>
      <c r="G83" s="72">
        <v>8.4</v>
      </c>
    </row>
    <row r="84" spans="1:7">
      <c r="A84" s="71">
        <v>2004</v>
      </c>
      <c r="B84" s="72">
        <v>6.6</v>
      </c>
      <c r="C84" s="72">
        <v>3.8</v>
      </c>
      <c r="E84" s="71" t="s">
        <v>110</v>
      </c>
      <c r="F84" s="72">
        <v>12.8</v>
      </c>
      <c r="G84" s="72">
        <v>9.8000000000000007</v>
      </c>
    </row>
    <row r="85" spans="1:7">
      <c r="A85" s="71">
        <v>2005</v>
      </c>
      <c r="B85" s="72">
        <v>6.7</v>
      </c>
      <c r="C85" s="72">
        <v>3.4</v>
      </c>
      <c r="E85" s="71" t="s">
        <v>111</v>
      </c>
      <c r="F85" s="72">
        <v>13.1</v>
      </c>
      <c r="G85" s="72">
        <v>10.3</v>
      </c>
    </row>
    <row r="86" spans="1:7">
      <c r="A86" s="71">
        <v>2006</v>
      </c>
      <c r="B86" s="72">
        <v>5.8</v>
      </c>
      <c r="C86" s="72">
        <v>2.7</v>
      </c>
      <c r="E86" s="71" t="s">
        <v>112</v>
      </c>
      <c r="F86" s="72">
        <v>5</v>
      </c>
      <c r="G86" s="72">
        <v>1.6</v>
      </c>
    </row>
    <row r="87" spans="1:7">
      <c r="A87" s="71">
        <v>2007</v>
      </c>
      <c r="B87" s="72">
        <v>4.5</v>
      </c>
      <c r="C87" s="72">
        <v>1.8</v>
      </c>
      <c r="E87" s="71" t="s">
        <v>113</v>
      </c>
      <c r="F87" s="72">
        <v>6.9</v>
      </c>
      <c r="G87" s="72">
        <v>2.9</v>
      </c>
    </row>
    <row r="88" spans="1:7">
      <c r="A88" s="71">
        <v>2008</v>
      </c>
      <c r="B88" s="72">
        <v>1.7</v>
      </c>
      <c r="C88" s="72">
        <v>-0.3</v>
      </c>
      <c r="E88" s="71" t="s">
        <v>114</v>
      </c>
      <c r="F88" s="72">
        <v>7</v>
      </c>
      <c r="G88" s="72">
        <v>3.5</v>
      </c>
    </row>
    <row r="89" spans="1:7">
      <c r="A89" s="71">
        <v>2009</v>
      </c>
      <c r="B89" s="72">
        <v>-2.1</v>
      </c>
      <c r="C89" s="72">
        <v>-2.8</v>
      </c>
      <c r="E89" s="71" t="s">
        <v>115</v>
      </c>
      <c r="F89" s="72">
        <v>5.5</v>
      </c>
      <c r="G89" s="72">
        <v>3.7</v>
      </c>
    </row>
    <row r="90" spans="1:7">
      <c r="A90" s="71">
        <v>2010</v>
      </c>
      <c r="B90" s="72">
        <v>3.7</v>
      </c>
      <c r="C90" s="72">
        <v>2.5</v>
      </c>
      <c r="E90" s="71" t="s">
        <v>116</v>
      </c>
      <c r="F90" s="72">
        <v>2.4</v>
      </c>
      <c r="G90" s="72">
        <v>0.3</v>
      </c>
    </row>
    <row r="91" spans="1:7">
      <c r="A91" s="71">
        <v>2011</v>
      </c>
      <c r="B91" s="72">
        <v>3.8</v>
      </c>
      <c r="C91" s="72">
        <v>1.8</v>
      </c>
      <c r="E91" s="71" t="s">
        <v>117</v>
      </c>
      <c r="F91" s="72">
        <v>7.5</v>
      </c>
      <c r="G91" s="72">
        <v>3.5</v>
      </c>
    </row>
    <row r="92" spans="1:7">
      <c r="A92" s="71">
        <v>2012</v>
      </c>
      <c r="B92" s="72">
        <v>4.5999999999999996</v>
      </c>
      <c r="C92" s="72">
        <v>2.8</v>
      </c>
      <c r="E92" s="71" t="s">
        <v>118</v>
      </c>
      <c r="F92" s="72">
        <v>7.9</v>
      </c>
      <c r="G92" s="72">
        <v>3.3</v>
      </c>
    </row>
    <row r="93" spans="1:7">
      <c r="E93" s="71" t="s">
        <v>119</v>
      </c>
      <c r="F93" s="72">
        <v>13.3</v>
      </c>
      <c r="G93" s="72">
        <v>8.4</v>
      </c>
    </row>
    <row r="94" spans="1:7">
      <c r="E94" s="71" t="s">
        <v>120</v>
      </c>
      <c r="F94" s="72">
        <v>11.5</v>
      </c>
      <c r="G94" s="72">
        <v>6.9</v>
      </c>
    </row>
    <row r="95" spans="1:7">
      <c r="E95" s="71" t="s">
        <v>121</v>
      </c>
      <c r="F95" s="72">
        <v>7</v>
      </c>
      <c r="G95" s="72">
        <v>2.9</v>
      </c>
    </row>
    <row r="96" spans="1:7">
      <c r="E96" s="71" t="s">
        <v>122</v>
      </c>
      <c r="F96" s="72">
        <v>7.7</v>
      </c>
      <c r="G96" s="72">
        <v>1.8</v>
      </c>
    </row>
    <row r="97" spans="5:7">
      <c r="E97" s="71" t="s">
        <v>123</v>
      </c>
      <c r="F97" s="72">
        <v>10.8</v>
      </c>
      <c r="G97" s="72">
        <v>6.4</v>
      </c>
    </row>
    <row r="98" spans="5:7">
      <c r="E98" s="71" t="s">
        <v>124</v>
      </c>
      <c r="F98" s="72">
        <v>6.6</v>
      </c>
      <c r="G98" s="72">
        <v>1.3</v>
      </c>
    </row>
    <row r="99" spans="5:7">
      <c r="E99" s="71" t="s">
        <v>125</v>
      </c>
      <c r="F99" s="72">
        <v>8.4</v>
      </c>
      <c r="G99" s="72">
        <v>2.5</v>
      </c>
    </row>
    <row r="100" spans="5:7">
      <c r="E100" s="71" t="s">
        <v>126</v>
      </c>
      <c r="F100" s="72">
        <v>3.4</v>
      </c>
      <c r="G100" s="72">
        <v>-1.7</v>
      </c>
    </row>
    <row r="101" spans="5:7">
      <c r="E101" s="71" t="s">
        <v>127</v>
      </c>
      <c r="F101" s="72">
        <v>5</v>
      </c>
      <c r="G101" s="72">
        <v>-0.7</v>
      </c>
    </row>
    <row r="102" spans="5:7">
      <c r="E102" s="71" t="s">
        <v>128</v>
      </c>
      <c r="F102" s="72">
        <v>6.4</v>
      </c>
      <c r="G102" s="72">
        <v>0.7</v>
      </c>
    </row>
    <row r="103" spans="5:7">
      <c r="E103" s="71" t="s">
        <v>129</v>
      </c>
      <c r="F103" s="72">
        <v>7</v>
      </c>
      <c r="G103" s="72">
        <v>3.6</v>
      </c>
    </row>
    <row r="104" spans="5:7">
      <c r="E104" s="71" t="s">
        <v>130</v>
      </c>
      <c r="F104" s="72">
        <v>1.1000000000000001</v>
      </c>
      <c r="G104" s="72">
        <v>-4.0999999999999996</v>
      </c>
    </row>
    <row r="105" spans="5:7">
      <c r="E105" s="71" t="s">
        <v>131</v>
      </c>
      <c r="F105" s="72">
        <v>18.100000000000001</v>
      </c>
      <c r="G105" s="72">
        <v>11.2</v>
      </c>
    </row>
    <row r="106" spans="5:7">
      <c r="E106" s="71" t="s">
        <v>132</v>
      </c>
      <c r="F106" s="72">
        <v>7.8</v>
      </c>
      <c r="G106" s="72">
        <v>2.2999999999999998</v>
      </c>
    </row>
    <row r="107" spans="5:7">
      <c r="E107" s="71" t="s">
        <v>133</v>
      </c>
      <c r="F107" s="72">
        <v>7.4</v>
      </c>
      <c r="G107" s="72">
        <v>3.2</v>
      </c>
    </row>
    <row r="108" spans="5:7">
      <c r="E108" s="71" t="s">
        <v>134</v>
      </c>
      <c r="F108" s="72">
        <v>4.5999999999999996</v>
      </c>
      <c r="G108" s="72">
        <v>1.2</v>
      </c>
    </row>
    <row r="109" spans="5:7">
      <c r="E109" s="71" t="s">
        <v>135</v>
      </c>
      <c r="F109" s="72">
        <v>14.2</v>
      </c>
      <c r="G109" s="72">
        <v>7.3</v>
      </c>
    </row>
    <row r="110" spans="5:7">
      <c r="E110" s="71" t="s">
        <v>136</v>
      </c>
      <c r="F110" s="72">
        <v>12.3</v>
      </c>
      <c r="G110" s="72">
        <v>9.6</v>
      </c>
    </row>
    <row r="111" spans="5:7">
      <c r="E111" s="71" t="s">
        <v>137</v>
      </c>
      <c r="F111" s="72">
        <v>7.7</v>
      </c>
      <c r="G111" s="72">
        <v>3.7</v>
      </c>
    </row>
    <row r="112" spans="5:7">
      <c r="E112" s="71" t="s">
        <v>138</v>
      </c>
      <c r="F112" s="72">
        <v>12.3</v>
      </c>
      <c r="G112" s="72">
        <v>6.8</v>
      </c>
    </row>
    <row r="113" spans="5:7">
      <c r="E113" s="71" t="s">
        <v>139</v>
      </c>
      <c r="F113" s="72">
        <v>15.4</v>
      </c>
      <c r="G113" s="72">
        <v>10.199999999999999</v>
      </c>
    </row>
    <row r="114" spans="5:7">
      <c r="E114" s="71" t="s">
        <v>140</v>
      </c>
      <c r="F114" s="72">
        <v>11.1</v>
      </c>
      <c r="G114" s="72">
        <v>4.5999999999999996</v>
      </c>
    </row>
    <row r="115" spans="5:7">
      <c r="E115" s="71" t="s">
        <v>141</v>
      </c>
      <c r="F115" s="72">
        <v>5.5</v>
      </c>
      <c r="G115" s="72">
        <v>-2.2000000000000002</v>
      </c>
    </row>
    <row r="116" spans="5:7">
      <c r="E116" s="71" t="s">
        <v>142</v>
      </c>
      <c r="F116" s="72">
        <v>12.3</v>
      </c>
      <c r="G116" s="72">
        <v>3.8</v>
      </c>
    </row>
    <row r="117" spans="5:7">
      <c r="E117" s="71" t="s">
        <v>143</v>
      </c>
      <c r="F117" s="72">
        <v>4.3</v>
      </c>
      <c r="G117" s="72">
        <v>-3.3</v>
      </c>
    </row>
    <row r="118" spans="5:7">
      <c r="E118" s="71" t="s">
        <v>144</v>
      </c>
      <c r="F118" s="72">
        <v>11</v>
      </c>
      <c r="G118" s="72">
        <v>1</v>
      </c>
    </row>
    <row r="119" spans="5:7">
      <c r="E119" s="71" t="s">
        <v>145</v>
      </c>
      <c r="F119" s="72">
        <v>7.8</v>
      </c>
      <c r="G119" s="72">
        <v>-3.8</v>
      </c>
    </row>
    <row r="120" spans="5:7">
      <c r="E120" s="71" t="s">
        <v>146</v>
      </c>
      <c r="F120" s="72">
        <v>10.5</v>
      </c>
      <c r="G120" s="72">
        <v>-1.6</v>
      </c>
    </row>
    <row r="121" spans="5:7">
      <c r="E121" s="71" t="s">
        <v>147</v>
      </c>
      <c r="F121" s="72">
        <v>4.2</v>
      </c>
      <c r="G121" s="72">
        <v>-4.7</v>
      </c>
    </row>
    <row r="122" spans="5:7">
      <c r="E122" s="71" t="s">
        <v>148</v>
      </c>
      <c r="F122" s="72">
        <v>9.4</v>
      </c>
      <c r="G122" s="72">
        <v>3.1</v>
      </c>
    </row>
    <row r="123" spans="5:7">
      <c r="E123" s="71" t="s">
        <v>149</v>
      </c>
      <c r="F123" s="72">
        <v>14.6</v>
      </c>
      <c r="G123" s="72">
        <v>6.8</v>
      </c>
    </row>
    <row r="124" spans="5:7">
      <c r="E124" s="71" t="s">
        <v>150</v>
      </c>
      <c r="F124" s="72">
        <v>12.7</v>
      </c>
      <c r="G124" s="72">
        <v>5.5</v>
      </c>
    </row>
    <row r="125" spans="5:7">
      <c r="E125" s="71" t="s">
        <v>151</v>
      </c>
      <c r="F125" s="72">
        <v>14</v>
      </c>
      <c r="G125" s="72">
        <v>9.3000000000000007</v>
      </c>
    </row>
    <row r="126" spans="5:7">
      <c r="E126" s="71" t="s">
        <v>152</v>
      </c>
      <c r="F126" s="72">
        <v>7.3</v>
      </c>
      <c r="G126" s="72">
        <v>3.1</v>
      </c>
    </row>
    <row r="127" spans="5:7">
      <c r="E127" s="71" t="s">
        <v>153</v>
      </c>
      <c r="F127" s="72">
        <v>7.4</v>
      </c>
      <c r="G127" s="72">
        <v>2</v>
      </c>
    </row>
    <row r="128" spans="5:7">
      <c r="E128" s="71" t="s">
        <v>154</v>
      </c>
      <c r="F128" s="72">
        <v>10.5</v>
      </c>
      <c r="G128" s="72">
        <v>3</v>
      </c>
    </row>
    <row r="129" spans="5:7">
      <c r="E129" s="71" t="s">
        <v>155</v>
      </c>
      <c r="F129" s="72">
        <v>11.6</v>
      </c>
      <c r="G129" s="72">
        <v>4.7</v>
      </c>
    </row>
    <row r="130" spans="5:7">
      <c r="E130" s="71" t="s">
        <v>156</v>
      </c>
      <c r="F130" s="72">
        <v>14.3</v>
      </c>
      <c r="G130" s="72">
        <v>8.1</v>
      </c>
    </row>
    <row r="131" spans="5:7">
      <c r="E131" s="71" t="s">
        <v>157</v>
      </c>
      <c r="F131" s="72">
        <v>12.6</v>
      </c>
      <c r="G131" s="72">
        <v>7.3</v>
      </c>
    </row>
    <row r="132" spans="5:7">
      <c r="E132" s="71" t="s">
        <v>158</v>
      </c>
      <c r="F132" s="72">
        <v>9</v>
      </c>
      <c r="G132" s="72">
        <v>0</v>
      </c>
    </row>
    <row r="133" spans="5:7">
      <c r="E133" s="71" t="s">
        <v>159</v>
      </c>
      <c r="F133" s="72">
        <v>7.6</v>
      </c>
      <c r="G133" s="72">
        <v>1.4</v>
      </c>
    </row>
    <row r="134" spans="5:7">
      <c r="E134" s="71" t="s">
        <v>160</v>
      </c>
      <c r="F134" s="72">
        <v>25.2</v>
      </c>
      <c r="G134" s="72">
        <v>16.5</v>
      </c>
    </row>
    <row r="135" spans="5:7">
      <c r="E135" s="71" t="s">
        <v>161</v>
      </c>
      <c r="F135" s="72">
        <v>11.1</v>
      </c>
      <c r="G135" s="72">
        <v>4</v>
      </c>
    </row>
    <row r="136" spans="5:7">
      <c r="E136" s="71" t="s">
        <v>162</v>
      </c>
      <c r="F136" s="72">
        <v>14.6</v>
      </c>
      <c r="G136" s="72">
        <v>5.5</v>
      </c>
    </row>
    <row r="137" spans="5:7">
      <c r="E137" s="71" t="s">
        <v>163</v>
      </c>
      <c r="F137" s="72">
        <v>8.1999999999999993</v>
      </c>
      <c r="G137" s="72">
        <v>0.8</v>
      </c>
    </row>
    <row r="138" spans="5:7">
      <c r="E138" s="71" t="s">
        <v>164</v>
      </c>
      <c r="F138" s="72">
        <v>10.6</v>
      </c>
      <c r="G138" s="72">
        <v>0.5</v>
      </c>
    </row>
    <row r="139" spans="5:7">
      <c r="E139" s="71" t="s">
        <v>165</v>
      </c>
      <c r="F139" s="72">
        <v>12</v>
      </c>
      <c r="G139" s="72">
        <v>2.9</v>
      </c>
    </row>
    <row r="140" spans="5:7">
      <c r="E140" s="71" t="s">
        <v>166</v>
      </c>
      <c r="F140" s="72">
        <v>9.3000000000000007</v>
      </c>
      <c r="G140" s="72">
        <v>1</v>
      </c>
    </row>
    <row r="141" spans="5:7">
      <c r="E141" s="71" t="s">
        <v>167</v>
      </c>
      <c r="F141" s="72">
        <v>10</v>
      </c>
      <c r="G141" s="72">
        <v>1.3</v>
      </c>
    </row>
    <row r="142" spans="5:7">
      <c r="E142" s="71" t="s">
        <v>168</v>
      </c>
      <c r="F142" s="72">
        <v>0.5</v>
      </c>
      <c r="G142" s="72">
        <v>-7.9</v>
      </c>
    </row>
    <row r="143" spans="5:7">
      <c r="E143" s="71" t="s">
        <v>169</v>
      </c>
      <c r="F143" s="72">
        <v>8.9</v>
      </c>
      <c r="G143" s="72">
        <v>-0.6</v>
      </c>
    </row>
    <row r="144" spans="5:7">
      <c r="E144" s="71" t="s">
        <v>170</v>
      </c>
      <c r="F144" s="72">
        <v>20</v>
      </c>
      <c r="G144" s="72">
        <v>7.6</v>
      </c>
    </row>
    <row r="145" spans="5:7">
      <c r="E145" s="71" t="s">
        <v>171</v>
      </c>
      <c r="F145" s="72">
        <v>19.8</v>
      </c>
      <c r="G145" s="72">
        <v>8.5</v>
      </c>
    </row>
    <row r="146" spans="5:7">
      <c r="E146" s="71" t="s">
        <v>172</v>
      </c>
      <c r="F146" s="72">
        <v>4.5999999999999996</v>
      </c>
      <c r="G146" s="72">
        <v>-2.9</v>
      </c>
    </row>
    <row r="147" spans="5:7">
      <c r="E147" s="71" t="s">
        <v>173</v>
      </c>
      <c r="F147" s="72">
        <v>12.4</v>
      </c>
      <c r="G147" s="72">
        <v>4.7</v>
      </c>
    </row>
    <row r="148" spans="5:7">
      <c r="E148" s="71" t="s">
        <v>174</v>
      </c>
      <c r="F148" s="72">
        <v>2.8</v>
      </c>
      <c r="G148" s="72">
        <v>-4.5999999999999996</v>
      </c>
    </row>
    <row r="149" spans="5:7">
      <c r="E149" s="71" t="s">
        <v>175</v>
      </c>
      <c r="F149" s="72">
        <v>-1.2</v>
      </c>
      <c r="G149" s="72">
        <v>-6.5</v>
      </c>
    </row>
    <row r="150" spans="5:7">
      <c r="E150" s="71" t="s">
        <v>176</v>
      </c>
      <c r="F150" s="72">
        <v>7.2</v>
      </c>
      <c r="G150" s="72">
        <v>2.2000000000000002</v>
      </c>
    </row>
    <row r="151" spans="5:7">
      <c r="E151" s="71" t="s">
        <v>177</v>
      </c>
      <c r="F151" s="72">
        <v>4.4000000000000004</v>
      </c>
      <c r="G151" s="72">
        <v>-1.4</v>
      </c>
    </row>
    <row r="152" spans="5:7">
      <c r="E152" s="71" t="s">
        <v>178</v>
      </c>
      <c r="F152" s="72">
        <v>4.9000000000000004</v>
      </c>
      <c r="G152" s="72">
        <v>0.4</v>
      </c>
    </row>
    <row r="153" spans="5:7">
      <c r="E153" s="71" t="s">
        <v>179</v>
      </c>
      <c r="F153" s="72">
        <v>8.8000000000000007</v>
      </c>
      <c r="G153" s="72">
        <v>5.3</v>
      </c>
    </row>
    <row r="154" spans="5:7">
      <c r="E154" s="71" t="s">
        <v>180</v>
      </c>
      <c r="F154" s="72">
        <v>12.4</v>
      </c>
      <c r="G154" s="72">
        <v>9.4</v>
      </c>
    </row>
    <row r="155" spans="5:7">
      <c r="E155" s="71" t="s">
        <v>181</v>
      </c>
      <c r="F155" s="72">
        <v>12.7</v>
      </c>
      <c r="G155" s="72">
        <v>8.1</v>
      </c>
    </row>
    <row r="156" spans="5:7">
      <c r="E156" s="71" t="s">
        <v>182</v>
      </c>
      <c r="F156" s="72">
        <v>11.7</v>
      </c>
      <c r="G156" s="72">
        <v>8.5</v>
      </c>
    </row>
    <row r="157" spans="5:7">
      <c r="E157" s="71" t="s">
        <v>183</v>
      </c>
      <c r="F157" s="72">
        <v>12.9</v>
      </c>
      <c r="G157" s="72">
        <v>8.1999999999999993</v>
      </c>
    </row>
    <row r="158" spans="5:7">
      <c r="E158" s="71" t="s">
        <v>184</v>
      </c>
      <c r="F158" s="72">
        <v>10.9</v>
      </c>
      <c r="G158" s="72">
        <v>7.2</v>
      </c>
    </row>
    <row r="159" spans="5:7">
      <c r="E159" s="71" t="s">
        <v>185</v>
      </c>
      <c r="F159" s="72">
        <v>7.4</v>
      </c>
      <c r="G159" s="72">
        <v>4</v>
      </c>
    </row>
    <row r="160" spans="5:7">
      <c r="E160" s="71" t="s">
        <v>186</v>
      </c>
      <c r="F160" s="72">
        <v>6</v>
      </c>
      <c r="G160" s="72">
        <v>3.2</v>
      </c>
    </row>
    <row r="161" spans="5:7">
      <c r="E161" s="71" t="s">
        <v>187</v>
      </c>
      <c r="F161" s="72">
        <v>8.9</v>
      </c>
      <c r="G161" s="72">
        <v>4</v>
      </c>
    </row>
    <row r="162" spans="5:7">
      <c r="E162" s="71" t="s">
        <v>188</v>
      </c>
      <c r="F162" s="72">
        <v>6.3</v>
      </c>
      <c r="G162" s="72">
        <v>3.7</v>
      </c>
    </row>
    <row r="163" spans="5:7">
      <c r="E163" s="71" t="s">
        <v>189</v>
      </c>
      <c r="F163" s="72">
        <v>8.9</v>
      </c>
      <c r="G163" s="72">
        <v>6.4</v>
      </c>
    </row>
    <row r="164" spans="5:7">
      <c r="E164" s="71" t="s">
        <v>190</v>
      </c>
      <c r="F164" s="72">
        <v>5.4</v>
      </c>
      <c r="G164" s="72">
        <v>3</v>
      </c>
    </row>
    <row r="165" spans="5:7">
      <c r="E165" s="71" t="s">
        <v>191</v>
      </c>
      <c r="F165" s="72">
        <v>5.8</v>
      </c>
      <c r="G165" s="72">
        <v>3.8</v>
      </c>
    </row>
    <row r="166" spans="5:7">
      <c r="E166" s="71" t="s">
        <v>192</v>
      </c>
      <c r="F166" s="72">
        <v>3.5</v>
      </c>
      <c r="G166" s="72">
        <v>1.9</v>
      </c>
    </row>
    <row r="167" spans="5:7">
      <c r="E167" s="71" t="s">
        <v>193</v>
      </c>
      <c r="F167" s="72">
        <v>5.8</v>
      </c>
      <c r="G167" s="72">
        <v>4.0999999999999996</v>
      </c>
    </row>
    <row r="168" spans="5:7">
      <c r="E168" s="71" t="s">
        <v>194</v>
      </c>
      <c r="F168" s="72">
        <v>4.4000000000000004</v>
      </c>
      <c r="G168" s="72">
        <v>2.1</v>
      </c>
    </row>
    <row r="169" spans="5:7">
      <c r="E169" s="71" t="s">
        <v>195</v>
      </c>
      <c r="F169" s="72">
        <v>5.8</v>
      </c>
      <c r="G169" s="72">
        <v>2.8</v>
      </c>
    </row>
    <row r="170" spans="5:7">
      <c r="E170" s="71" t="s">
        <v>196</v>
      </c>
      <c r="F170" s="72">
        <v>7.4</v>
      </c>
      <c r="G170" s="72">
        <v>4.5999999999999996</v>
      </c>
    </row>
    <row r="171" spans="5:7">
      <c r="E171" s="71" t="s">
        <v>197</v>
      </c>
      <c r="F171" s="72">
        <v>6.7</v>
      </c>
      <c r="G171" s="72">
        <v>3.7</v>
      </c>
    </row>
    <row r="172" spans="5:7">
      <c r="E172" s="71" t="s">
        <v>198</v>
      </c>
      <c r="F172" s="72">
        <v>10.4</v>
      </c>
      <c r="G172" s="72">
        <v>6.8</v>
      </c>
    </row>
    <row r="173" spans="5:7">
      <c r="E173" s="71" t="s">
        <v>199</v>
      </c>
      <c r="F173" s="72">
        <v>5.5</v>
      </c>
      <c r="G173" s="72">
        <v>2.2999999999999998</v>
      </c>
    </row>
    <row r="174" spans="5:7">
      <c r="E174" s="71" t="s">
        <v>200</v>
      </c>
      <c r="F174" s="72">
        <v>9.5</v>
      </c>
      <c r="G174" s="72">
        <v>5.4</v>
      </c>
    </row>
    <row r="175" spans="5:7">
      <c r="E175" s="71" t="s">
        <v>201</v>
      </c>
      <c r="F175" s="72">
        <v>7.2</v>
      </c>
      <c r="G175" s="72">
        <v>2.2999999999999998</v>
      </c>
    </row>
    <row r="176" spans="5:7">
      <c r="E176" s="71" t="s">
        <v>202</v>
      </c>
      <c r="F176" s="72">
        <v>8.8000000000000007</v>
      </c>
      <c r="G176" s="72">
        <v>5.4</v>
      </c>
    </row>
    <row r="177" spans="5:7">
      <c r="E177" s="71" t="s">
        <v>203</v>
      </c>
      <c r="F177" s="72">
        <v>8.6999999999999993</v>
      </c>
      <c r="G177" s="72">
        <v>4.0999999999999996</v>
      </c>
    </row>
    <row r="178" spans="5:7">
      <c r="E178" s="71" t="s">
        <v>204</v>
      </c>
      <c r="F178" s="72">
        <v>7.5</v>
      </c>
      <c r="G178" s="72">
        <v>3.2</v>
      </c>
    </row>
    <row r="179" spans="5:7">
      <c r="E179" s="71" t="s">
        <v>205</v>
      </c>
      <c r="F179" s="72">
        <v>6</v>
      </c>
      <c r="G179" s="72">
        <v>3</v>
      </c>
    </row>
    <row r="180" spans="5:7">
      <c r="E180" s="71" t="s">
        <v>206</v>
      </c>
      <c r="F180" s="72">
        <v>3.7</v>
      </c>
      <c r="G180" s="72">
        <v>0.9</v>
      </c>
    </row>
    <row r="181" spans="5:7">
      <c r="E181" s="71" t="s">
        <v>207</v>
      </c>
      <c r="F181" s="72">
        <v>9.1</v>
      </c>
      <c r="G181" s="72">
        <v>4.4000000000000004</v>
      </c>
    </row>
    <row r="182" spans="5:7">
      <c r="E182" s="71" t="s">
        <v>208</v>
      </c>
      <c r="F182" s="72">
        <v>5.8</v>
      </c>
      <c r="G182" s="72">
        <v>1.6</v>
      </c>
    </row>
    <row r="183" spans="5:7">
      <c r="E183" s="71" t="s">
        <v>209</v>
      </c>
      <c r="F183" s="72">
        <v>3.7</v>
      </c>
      <c r="G183" s="72">
        <v>0.1</v>
      </c>
    </row>
    <row r="184" spans="5:7">
      <c r="E184" s="71" t="s">
        <v>210</v>
      </c>
      <c r="F184" s="72">
        <v>-0.4</v>
      </c>
      <c r="G184" s="72">
        <v>-3.4</v>
      </c>
    </row>
    <row r="185" spans="5:7">
      <c r="E185" s="71" t="s">
        <v>211</v>
      </c>
      <c r="F185" s="72">
        <v>2.1</v>
      </c>
      <c r="G185" s="72">
        <v>-1.9</v>
      </c>
    </row>
    <row r="186" spans="5:7">
      <c r="E186" s="71" t="s">
        <v>212</v>
      </c>
      <c r="F186" s="72">
        <v>6</v>
      </c>
      <c r="G186" s="72">
        <v>3.1</v>
      </c>
    </row>
    <row r="187" spans="5:7">
      <c r="E187" s="71" t="s">
        <v>213</v>
      </c>
      <c r="F187" s="72">
        <v>5</v>
      </c>
      <c r="G187" s="72">
        <v>1.9</v>
      </c>
    </row>
    <row r="188" spans="5:7">
      <c r="E188" s="71" t="s">
        <v>214</v>
      </c>
      <c r="F188" s="72">
        <v>4</v>
      </c>
      <c r="G188" s="72">
        <v>1.8</v>
      </c>
    </row>
    <row r="189" spans="5:7">
      <c r="E189" s="71" t="s">
        <v>215</v>
      </c>
      <c r="F189" s="72">
        <v>6.6</v>
      </c>
      <c r="G189" s="72">
        <v>4.8</v>
      </c>
    </row>
    <row r="190" spans="5:7">
      <c r="E190" s="71" t="s">
        <v>216</v>
      </c>
      <c r="F190" s="72">
        <v>7.2</v>
      </c>
      <c r="G190" s="72">
        <v>4.5</v>
      </c>
    </row>
    <row r="191" spans="5:7">
      <c r="E191" s="71" t="s">
        <v>217</v>
      </c>
      <c r="F191" s="72">
        <v>5.9</v>
      </c>
      <c r="G191" s="72">
        <v>4</v>
      </c>
    </row>
    <row r="192" spans="5:7">
      <c r="E192" s="71" t="s">
        <v>218</v>
      </c>
      <c r="F192" s="72">
        <v>6.9</v>
      </c>
      <c r="G192" s="72">
        <v>4.0999999999999996</v>
      </c>
    </row>
    <row r="193" spans="5:7">
      <c r="E193" s="71" t="s">
        <v>219</v>
      </c>
      <c r="F193" s="72">
        <v>3.1</v>
      </c>
      <c r="G193" s="72">
        <v>0.7</v>
      </c>
    </row>
    <row r="194" spans="5:7">
      <c r="E194" s="71" t="s">
        <v>220</v>
      </c>
      <c r="F194" s="72">
        <v>4.9000000000000004</v>
      </c>
      <c r="G194" s="72">
        <v>2.4</v>
      </c>
    </row>
    <row r="195" spans="5:7">
      <c r="E195" s="71" t="s">
        <v>221</v>
      </c>
      <c r="F195" s="72">
        <v>4.4000000000000004</v>
      </c>
      <c r="G195" s="72">
        <v>2</v>
      </c>
    </row>
    <row r="196" spans="5:7">
      <c r="E196" s="71" t="s">
        <v>222</v>
      </c>
      <c r="F196" s="72">
        <v>7.7</v>
      </c>
      <c r="G196" s="72">
        <v>5.4</v>
      </c>
    </row>
    <row r="197" spans="5:7">
      <c r="E197" s="71" t="s">
        <v>223</v>
      </c>
      <c r="F197" s="72">
        <v>6</v>
      </c>
      <c r="G197" s="72">
        <v>4</v>
      </c>
    </row>
    <row r="198" spans="5:7">
      <c r="E198" s="71" t="s">
        <v>224</v>
      </c>
      <c r="F198" s="72">
        <v>7.7</v>
      </c>
      <c r="G198" s="72">
        <v>5.6</v>
      </c>
    </row>
    <row r="199" spans="5:7">
      <c r="E199" s="71" t="s">
        <v>225</v>
      </c>
      <c r="F199" s="72">
        <v>4.5999999999999996</v>
      </c>
      <c r="G199" s="72">
        <v>2.4</v>
      </c>
    </row>
    <row r="200" spans="5:7">
      <c r="E200" s="71" t="s">
        <v>226</v>
      </c>
      <c r="F200" s="72">
        <v>6.9</v>
      </c>
      <c r="G200" s="72">
        <v>4.5999999999999996</v>
      </c>
    </row>
    <row r="201" spans="5:7">
      <c r="E201" s="71" t="s">
        <v>227</v>
      </c>
      <c r="F201" s="72">
        <v>3.7</v>
      </c>
      <c r="G201" s="72">
        <v>1.4</v>
      </c>
    </row>
    <row r="202" spans="5:7">
      <c r="E202" s="71" t="s">
        <v>228</v>
      </c>
      <c r="F202" s="72">
        <v>3.2</v>
      </c>
      <c r="G202" s="72">
        <v>1.4</v>
      </c>
    </row>
    <row r="203" spans="5:7">
      <c r="E203" s="71" t="s">
        <v>229</v>
      </c>
      <c r="F203" s="72">
        <v>5.5</v>
      </c>
      <c r="G203" s="72">
        <v>3.5</v>
      </c>
    </row>
    <row r="204" spans="5:7">
      <c r="E204" s="71" t="s">
        <v>230</v>
      </c>
      <c r="F204" s="72">
        <v>4.9000000000000004</v>
      </c>
      <c r="G204" s="72">
        <v>2.9</v>
      </c>
    </row>
    <row r="205" spans="5:7">
      <c r="E205" s="71" t="s">
        <v>231</v>
      </c>
      <c r="F205" s="72">
        <v>4.9000000000000004</v>
      </c>
      <c r="G205" s="72">
        <v>2.6</v>
      </c>
    </row>
    <row r="206" spans="5:7">
      <c r="E206" s="71" t="s">
        <v>232</v>
      </c>
      <c r="F206" s="72">
        <v>8.8000000000000007</v>
      </c>
      <c r="G206" s="72">
        <v>7.2</v>
      </c>
    </row>
    <row r="207" spans="5:7">
      <c r="E207" s="71" t="s">
        <v>233</v>
      </c>
      <c r="F207" s="72">
        <v>4.9000000000000004</v>
      </c>
      <c r="G207" s="72">
        <v>3.8</v>
      </c>
    </row>
    <row r="208" spans="5:7">
      <c r="E208" s="71" t="s">
        <v>234</v>
      </c>
      <c r="F208" s="72">
        <v>6.4</v>
      </c>
      <c r="G208" s="72">
        <v>4.3</v>
      </c>
    </row>
    <row r="209" spans="5:7">
      <c r="E209" s="71" t="s">
        <v>235</v>
      </c>
      <c r="F209" s="72">
        <v>5.7</v>
      </c>
      <c r="G209" s="72">
        <v>3.1</v>
      </c>
    </row>
    <row r="210" spans="5:7">
      <c r="E210" s="71" t="s">
        <v>236</v>
      </c>
      <c r="F210" s="72">
        <v>7.3</v>
      </c>
      <c r="G210" s="72">
        <v>6.2</v>
      </c>
    </row>
    <row r="211" spans="5:7">
      <c r="E211" s="71" t="s">
        <v>237</v>
      </c>
      <c r="F211" s="72">
        <v>6.7</v>
      </c>
      <c r="G211" s="72">
        <v>5.2</v>
      </c>
    </row>
    <row r="212" spans="5:7">
      <c r="E212" s="71" t="s">
        <v>238</v>
      </c>
      <c r="F212" s="72">
        <v>4.5</v>
      </c>
      <c r="G212" s="72">
        <v>3.1</v>
      </c>
    </row>
    <row r="213" spans="5:7">
      <c r="E213" s="71" t="s">
        <v>239</v>
      </c>
      <c r="F213" s="72">
        <v>4.7</v>
      </c>
      <c r="G213" s="72">
        <v>4</v>
      </c>
    </row>
    <row r="214" spans="5:7">
      <c r="E214" s="71" t="s">
        <v>240</v>
      </c>
      <c r="F214" s="72">
        <v>4.8</v>
      </c>
      <c r="G214" s="72">
        <v>3.9</v>
      </c>
    </row>
    <row r="215" spans="5:7">
      <c r="E215" s="71" t="s">
        <v>241</v>
      </c>
      <c r="F215" s="72">
        <v>6.9</v>
      </c>
      <c r="G215" s="72">
        <v>5.3</v>
      </c>
    </row>
    <row r="216" spans="5:7">
      <c r="E216" s="71" t="s">
        <v>242</v>
      </c>
      <c r="F216" s="72">
        <v>8.1</v>
      </c>
      <c r="G216" s="72">
        <v>6.7</v>
      </c>
    </row>
    <row r="217" spans="5:7">
      <c r="E217" s="71" t="s">
        <v>243</v>
      </c>
      <c r="F217" s="72">
        <v>5.5</v>
      </c>
      <c r="G217" s="72">
        <v>3.8</v>
      </c>
    </row>
    <row r="218" spans="5:7">
      <c r="E218" s="71" t="s">
        <v>244</v>
      </c>
      <c r="F218" s="72">
        <v>4.8</v>
      </c>
      <c r="G218" s="72">
        <v>3.4</v>
      </c>
    </row>
    <row r="219" spans="5:7">
      <c r="E219" s="71" t="s">
        <v>245</v>
      </c>
      <c r="F219" s="72">
        <v>6.7</v>
      </c>
      <c r="G219" s="72">
        <v>5.2</v>
      </c>
    </row>
    <row r="220" spans="5:7">
      <c r="E220" s="71" t="s">
        <v>246</v>
      </c>
      <c r="F220" s="72">
        <v>9.1</v>
      </c>
      <c r="G220" s="72">
        <v>7.1</v>
      </c>
    </row>
    <row r="221" spans="5:7">
      <c r="E221" s="71" t="s">
        <v>247</v>
      </c>
      <c r="F221" s="72">
        <v>4.2</v>
      </c>
      <c r="G221" s="72">
        <v>1.2</v>
      </c>
    </row>
    <row r="222" spans="5:7">
      <c r="E222" s="71" t="s">
        <v>248</v>
      </c>
      <c r="F222" s="72">
        <v>10.199999999999999</v>
      </c>
      <c r="G222" s="72">
        <v>7.8</v>
      </c>
    </row>
    <row r="223" spans="5:7">
      <c r="E223" s="71" t="s">
        <v>249</v>
      </c>
      <c r="F223" s="72">
        <v>3.2</v>
      </c>
      <c r="G223" s="72">
        <v>0.5</v>
      </c>
    </row>
    <row r="224" spans="5:7">
      <c r="E224" s="71" t="s">
        <v>250</v>
      </c>
      <c r="F224" s="72">
        <v>4.4000000000000004</v>
      </c>
      <c r="G224" s="72">
        <v>2.1</v>
      </c>
    </row>
    <row r="225" spans="5:7">
      <c r="E225" s="71" t="s">
        <v>251</v>
      </c>
      <c r="F225" s="72">
        <v>1.4</v>
      </c>
      <c r="G225" s="72">
        <v>-1.1000000000000001</v>
      </c>
    </row>
    <row r="226" spans="5:7">
      <c r="E226" s="71" t="s">
        <v>252</v>
      </c>
      <c r="F226" s="72">
        <v>5</v>
      </c>
      <c r="G226" s="72">
        <v>2.1</v>
      </c>
    </row>
    <row r="227" spans="5:7">
      <c r="E227" s="71" t="s">
        <v>253</v>
      </c>
      <c r="F227" s="72">
        <v>0.1</v>
      </c>
      <c r="G227" s="72">
        <v>-1.2</v>
      </c>
    </row>
    <row r="228" spans="5:7">
      <c r="E228" s="71" t="s">
        <v>254</v>
      </c>
      <c r="F228" s="72">
        <v>2.2000000000000002</v>
      </c>
      <c r="G228" s="72">
        <v>1</v>
      </c>
    </row>
    <row r="229" spans="5:7">
      <c r="E229" s="71" t="s">
        <v>255</v>
      </c>
      <c r="F229" s="72">
        <v>5.0999999999999996</v>
      </c>
      <c r="G229" s="72">
        <v>3.8</v>
      </c>
    </row>
    <row r="230" spans="5:7">
      <c r="E230" s="71" t="s">
        <v>256</v>
      </c>
      <c r="F230" s="72">
        <v>3.8</v>
      </c>
      <c r="G230" s="72">
        <v>2.2000000000000002</v>
      </c>
    </row>
    <row r="231" spans="5:7">
      <c r="E231" s="71" t="s">
        <v>257</v>
      </c>
      <c r="F231" s="72">
        <v>3.8</v>
      </c>
      <c r="G231" s="72">
        <v>1.9</v>
      </c>
    </row>
    <row r="232" spans="5:7">
      <c r="E232" s="71" t="s">
        <v>258</v>
      </c>
      <c r="F232" s="72">
        <v>2.4</v>
      </c>
      <c r="G232" s="72">
        <v>0.2</v>
      </c>
    </row>
    <row r="233" spans="5:7">
      <c r="E233" s="71" t="s">
        <v>259</v>
      </c>
      <c r="F233" s="72">
        <v>4.5999999999999996</v>
      </c>
      <c r="G233" s="72">
        <v>2</v>
      </c>
    </row>
    <row r="234" spans="5:7">
      <c r="E234" s="71" t="s">
        <v>260</v>
      </c>
      <c r="F234" s="72">
        <v>5.0999999999999996</v>
      </c>
      <c r="G234" s="72">
        <v>3.8</v>
      </c>
    </row>
    <row r="235" spans="5:7">
      <c r="E235" s="71" t="s">
        <v>261</v>
      </c>
      <c r="F235" s="72">
        <v>9.4</v>
      </c>
      <c r="G235" s="72">
        <v>6.9</v>
      </c>
    </row>
    <row r="236" spans="5:7">
      <c r="E236" s="71" t="s">
        <v>262</v>
      </c>
      <c r="F236" s="72">
        <v>6.7</v>
      </c>
      <c r="G236" s="72">
        <v>4.5999999999999996</v>
      </c>
    </row>
    <row r="237" spans="5:7">
      <c r="E237" s="71" t="s">
        <v>263</v>
      </c>
      <c r="F237" s="72">
        <v>6</v>
      </c>
      <c r="G237" s="72">
        <v>2.4</v>
      </c>
    </row>
    <row r="238" spans="5:7">
      <c r="E238" s="71" t="s">
        <v>264</v>
      </c>
      <c r="F238" s="72">
        <v>6.6</v>
      </c>
      <c r="G238" s="72">
        <v>3.1</v>
      </c>
    </row>
    <row r="239" spans="5:7">
      <c r="E239" s="71" t="s">
        <v>265</v>
      </c>
      <c r="F239" s="72">
        <v>6.2</v>
      </c>
      <c r="G239" s="72">
        <v>3.6</v>
      </c>
    </row>
    <row r="240" spans="5:7">
      <c r="E240" s="71" t="s">
        <v>266</v>
      </c>
      <c r="F240" s="72">
        <v>6.4</v>
      </c>
      <c r="G240" s="72">
        <v>3.4</v>
      </c>
    </row>
    <row r="241" spans="5:7">
      <c r="E241" s="71" t="s">
        <v>267</v>
      </c>
      <c r="F241" s="72">
        <v>8.3000000000000007</v>
      </c>
      <c r="G241" s="72">
        <v>4.5</v>
      </c>
    </row>
    <row r="242" spans="5:7">
      <c r="E242" s="71" t="s">
        <v>268</v>
      </c>
      <c r="F242" s="72">
        <v>5.0999999999999996</v>
      </c>
      <c r="G242" s="72">
        <v>2.2000000000000002</v>
      </c>
    </row>
    <row r="243" spans="5:7">
      <c r="E243" s="71" t="s">
        <v>269</v>
      </c>
      <c r="F243" s="72">
        <v>7.3</v>
      </c>
      <c r="G243" s="72">
        <v>3.3</v>
      </c>
    </row>
    <row r="244" spans="5:7">
      <c r="E244" s="71" t="s">
        <v>270</v>
      </c>
      <c r="F244" s="72">
        <v>5.5</v>
      </c>
      <c r="G244" s="72">
        <v>2.2000000000000002</v>
      </c>
    </row>
    <row r="245" spans="5:7">
      <c r="E245" s="71" t="s">
        <v>271</v>
      </c>
      <c r="F245" s="72">
        <v>8.1999999999999993</v>
      </c>
      <c r="G245" s="72">
        <v>4.9000000000000004</v>
      </c>
    </row>
    <row r="246" spans="5:7">
      <c r="E246" s="71" t="s">
        <v>272</v>
      </c>
      <c r="F246" s="72">
        <v>4.5999999999999996</v>
      </c>
      <c r="G246" s="72">
        <v>1.3</v>
      </c>
    </row>
    <row r="247" spans="5:7">
      <c r="E247" s="71" t="s">
        <v>273</v>
      </c>
      <c r="F247" s="72">
        <v>3.2</v>
      </c>
      <c r="G247" s="72">
        <v>0.3</v>
      </c>
    </row>
    <row r="248" spans="5:7">
      <c r="E248" s="71" t="s">
        <v>274</v>
      </c>
      <c r="F248" s="72">
        <v>4.5999999999999996</v>
      </c>
      <c r="G248" s="72">
        <v>3.2</v>
      </c>
    </row>
    <row r="249" spans="5:7">
      <c r="E249" s="71" t="s">
        <v>275</v>
      </c>
      <c r="F249" s="72">
        <v>4.8</v>
      </c>
      <c r="G249" s="72">
        <v>0.3</v>
      </c>
    </row>
    <row r="250" spans="5:7">
      <c r="E250" s="71" t="s">
        <v>276</v>
      </c>
      <c r="F250" s="72">
        <v>5.4</v>
      </c>
      <c r="G250" s="72">
        <v>3.1</v>
      </c>
    </row>
    <row r="251" spans="5:7">
      <c r="E251" s="71" t="s">
        <v>277</v>
      </c>
      <c r="F251" s="72">
        <v>4.0999999999999996</v>
      </c>
      <c r="G251" s="72">
        <v>2.7</v>
      </c>
    </row>
    <row r="252" spans="5:7">
      <c r="E252" s="71" t="s">
        <v>278</v>
      </c>
      <c r="F252" s="72">
        <v>3.3</v>
      </c>
      <c r="G252" s="72">
        <v>1.5</v>
      </c>
    </row>
    <row r="253" spans="5:7">
      <c r="E253" s="71" t="s">
        <v>279</v>
      </c>
      <c r="F253" s="72">
        <v>-0.5</v>
      </c>
      <c r="G253" s="72">
        <v>-2.7</v>
      </c>
    </row>
    <row r="254" spans="5:7">
      <c r="E254" s="71" t="s">
        <v>280</v>
      </c>
      <c r="F254" s="72">
        <v>4</v>
      </c>
      <c r="G254" s="72">
        <v>2</v>
      </c>
    </row>
    <row r="255" spans="5:7">
      <c r="E255" s="71" t="s">
        <v>281</v>
      </c>
      <c r="F255" s="72">
        <v>0.7</v>
      </c>
      <c r="G255" s="72">
        <v>-2</v>
      </c>
    </row>
    <row r="256" spans="5:7">
      <c r="E256" s="71" t="s">
        <v>282</v>
      </c>
      <c r="F256" s="72">
        <v>-7.8</v>
      </c>
      <c r="G256" s="72">
        <v>-8.3000000000000007</v>
      </c>
    </row>
    <row r="257" spans="5:7">
      <c r="E257" s="71" t="s">
        <v>283</v>
      </c>
      <c r="F257" s="72">
        <v>-4.5</v>
      </c>
      <c r="G257" s="72">
        <v>-5.4</v>
      </c>
    </row>
    <row r="258" spans="5:7">
      <c r="E258" s="71" t="s">
        <v>284</v>
      </c>
      <c r="F258" s="72">
        <v>-1.1000000000000001</v>
      </c>
      <c r="G258" s="72">
        <v>-0.4</v>
      </c>
    </row>
    <row r="259" spans="5:7">
      <c r="E259" s="71" t="s">
        <v>285</v>
      </c>
      <c r="F259" s="72">
        <v>1.2</v>
      </c>
      <c r="G259" s="72">
        <v>1.3</v>
      </c>
    </row>
    <row r="260" spans="5:7">
      <c r="E260" s="71" t="s">
        <v>286</v>
      </c>
      <c r="F260" s="72">
        <v>5.0999999999999996</v>
      </c>
      <c r="G260" s="72">
        <v>3.9</v>
      </c>
    </row>
    <row r="261" spans="5:7">
      <c r="E261" s="71" t="s">
        <v>287</v>
      </c>
      <c r="F261" s="72">
        <v>3</v>
      </c>
      <c r="G261" s="72">
        <v>1.6</v>
      </c>
    </row>
    <row r="262" spans="5:7">
      <c r="E262" s="71" t="s">
        <v>288</v>
      </c>
      <c r="F262" s="72">
        <v>5.8</v>
      </c>
      <c r="G262" s="72">
        <v>3.9</v>
      </c>
    </row>
    <row r="263" spans="5:7">
      <c r="E263" s="71" t="s">
        <v>289</v>
      </c>
      <c r="F263" s="72">
        <v>4.7</v>
      </c>
      <c r="G263" s="72">
        <v>2.8</v>
      </c>
    </row>
    <row r="264" spans="5:7">
      <c r="E264" s="71" t="s">
        <v>290</v>
      </c>
      <c r="F264" s="72">
        <v>4.9000000000000004</v>
      </c>
      <c r="G264" s="72">
        <v>2.8</v>
      </c>
    </row>
    <row r="265" spans="5:7">
      <c r="E265" s="71" t="s">
        <v>291</v>
      </c>
      <c r="F265" s="72">
        <v>0.3</v>
      </c>
      <c r="G265" s="72">
        <v>-1.3</v>
      </c>
    </row>
    <row r="266" spans="5:7">
      <c r="E266" s="71" t="s">
        <v>292</v>
      </c>
      <c r="F266" s="72">
        <v>5.9</v>
      </c>
      <c r="G266" s="72">
        <v>3.2</v>
      </c>
    </row>
    <row r="267" spans="5:7">
      <c r="E267" s="71" t="s">
        <v>293</v>
      </c>
      <c r="F267" s="72">
        <v>3.9</v>
      </c>
      <c r="G267" s="72">
        <v>1.4</v>
      </c>
    </row>
    <row r="268" spans="5:7">
      <c r="E268" s="71" t="s">
        <v>294</v>
      </c>
      <c r="F268" s="72">
        <v>5.4</v>
      </c>
      <c r="G268" s="72">
        <v>4.9000000000000004</v>
      </c>
    </row>
    <row r="269" spans="5:7">
      <c r="E269" s="71" t="s">
        <v>295</v>
      </c>
      <c r="F269" s="72">
        <v>5.8</v>
      </c>
      <c r="G269" s="72">
        <v>3.7</v>
      </c>
    </row>
    <row r="270" spans="5:7">
      <c r="E270" s="71" t="s">
        <v>296</v>
      </c>
      <c r="F270" s="72">
        <v>3</v>
      </c>
      <c r="G270" s="72">
        <v>1.2</v>
      </c>
    </row>
    <row r="271" spans="5:7">
      <c r="E271" s="71" t="s">
        <v>297</v>
      </c>
      <c r="F271" s="72">
        <v>4.9000000000000004</v>
      </c>
      <c r="G271" s="72">
        <v>2.8</v>
      </c>
    </row>
    <row r="272" spans="5:7">
      <c r="E272" s="71" t="s">
        <v>298</v>
      </c>
      <c r="F272" s="72">
        <v>1.6</v>
      </c>
      <c r="G272" s="72">
        <v>0.1</v>
      </c>
    </row>
    <row r="273" spans="5:7">
      <c r="E273" s="71" t="s">
        <v>299</v>
      </c>
      <c r="F273" s="72">
        <v>2.8</v>
      </c>
      <c r="G273" s="72">
        <v>1.1000000000000001</v>
      </c>
    </row>
    <row r="274" spans="5:7">
      <c r="E274" s="71" t="s">
        <v>300</v>
      </c>
      <c r="F274" s="72">
        <v>3.1</v>
      </c>
      <c r="G274" s="72">
        <v>2.5</v>
      </c>
    </row>
  </sheetData>
  <mergeCells count="1">
    <mergeCell ref="H1:I1"/>
  </mergeCells>
  <pageMargins left="0.75" right="0.75" top="1" bottom="1" header="0.5" footer="0.5"/>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68"/>
  <sheetViews>
    <sheetView showGridLines="0" workbookViewId="0">
      <selection activeCell="L33" sqref="L33:L50"/>
    </sheetView>
  </sheetViews>
  <sheetFormatPr baseColWidth="10" defaultColWidth="8.83203125" defaultRowHeight="12" x14ac:dyDescent="0"/>
  <cols>
    <col min="1" max="1" width="8.6640625" style="63" customWidth="1"/>
    <col min="2" max="2" width="7.6640625" style="63" customWidth="1"/>
    <col min="3" max="3" width="8.6640625" style="63" customWidth="1"/>
    <col min="4" max="4" width="7.6640625" style="63" customWidth="1"/>
    <col min="5" max="5" width="8.6640625" style="63" customWidth="1"/>
    <col min="6" max="6" width="7.6640625" style="63" customWidth="1"/>
    <col min="7" max="7" width="8.6640625" style="63" customWidth="1"/>
    <col min="8" max="8" width="7.6640625" style="63" customWidth="1"/>
    <col min="9" max="9" width="8.6640625" style="63" customWidth="1"/>
    <col min="10" max="10" width="7.6640625" style="63" customWidth="1"/>
    <col min="11" max="11" width="8.6640625" style="63" customWidth="1"/>
    <col min="12" max="12" width="9.33203125" style="63" customWidth="1"/>
    <col min="13" max="14" width="7.6640625" style="63" customWidth="1"/>
    <col min="15" max="16384" width="8.83203125" style="63"/>
  </cols>
  <sheetData>
    <row r="1" spans="1:14" s="111" customFormat="1" ht="15" customHeight="1">
      <c r="A1" s="146" t="s">
        <v>320</v>
      </c>
      <c r="B1" s="147"/>
      <c r="C1" s="147"/>
      <c r="D1" s="147"/>
      <c r="E1" s="147"/>
      <c r="F1" s="147"/>
      <c r="G1" s="147"/>
      <c r="H1" s="147"/>
      <c r="I1" s="147"/>
      <c r="J1" s="147"/>
      <c r="K1" s="147"/>
      <c r="L1" s="147"/>
      <c r="M1" s="147"/>
      <c r="N1" s="147"/>
    </row>
    <row r="2" spans="1:14" s="111" customFormat="1" ht="13">
      <c r="A2" s="115" t="s">
        <v>319</v>
      </c>
      <c r="B2" s="114"/>
      <c r="C2" s="114"/>
      <c r="D2" s="114"/>
      <c r="E2" s="114"/>
      <c r="F2" s="114"/>
      <c r="G2" s="114"/>
      <c r="H2" s="114"/>
      <c r="I2" s="114"/>
      <c r="J2" s="114"/>
      <c r="K2" s="114"/>
      <c r="L2" s="114"/>
      <c r="M2" s="113"/>
      <c r="N2" s="112"/>
    </row>
    <row r="3" spans="1:14" ht="8" customHeight="1">
      <c r="A3" s="110"/>
      <c r="B3" s="109"/>
      <c r="C3" s="108"/>
      <c r="D3" s="108"/>
      <c r="E3" s="108"/>
      <c r="F3" s="108"/>
      <c r="G3" s="108"/>
      <c r="H3" s="108"/>
      <c r="I3" s="108"/>
      <c r="J3" s="108"/>
      <c r="K3" s="108"/>
      <c r="L3" s="108"/>
    </row>
    <row r="4" spans="1:14" s="104" customFormat="1" ht="30" customHeight="1">
      <c r="A4" s="148" t="s">
        <v>318</v>
      </c>
      <c r="B4" s="149"/>
      <c r="C4" s="149"/>
      <c r="D4" s="149"/>
      <c r="E4" s="149"/>
      <c r="F4" s="149"/>
      <c r="G4" s="149"/>
      <c r="H4" s="149"/>
      <c r="I4" s="149"/>
      <c r="J4" s="149"/>
      <c r="K4" s="149"/>
      <c r="L4" s="149"/>
      <c r="M4" s="149"/>
      <c r="N4" s="150"/>
    </row>
    <row r="5" spans="1:14" s="104" customFormat="1" ht="8" customHeight="1">
      <c r="A5" s="106"/>
      <c r="B5" s="105"/>
      <c r="C5" s="106"/>
      <c r="D5" s="106"/>
      <c r="E5" s="106"/>
      <c r="F5" s="106"/>
      <c r="G5" s="106"/>
      <c r="H5" s="106"/>
      <c r="I5" s="106"/>
      <c r="J5" s="106"/>
      <c r="K5" s="106"/>
      <c r="L5" s="106"/>
      <c r="M5" s="105"/>
      <c r="N5" s="105"/>
    </row>
    <row r="6" spans="1:14" s="107" customFormat="1" ht="25.5" customHeight="1">
      <c r="A6" s="151" t="s">
        <v>317</v>
      </c>
      <c r="B6" s="152"/>
      <c r="C6" s="152"/>
      <c r="D6" s="152"/>
      <c r="E6" s="152"/>
      <c r="F6" s="152"/>
      <c r="G6" s="152"/>
      <c r="H6" s="152"/>
      <c r="I6" s="152"/>
      <c r="J6" s="152"/>
      <c r="K6" s="152"/>
      <c r="L6" s="152"/>
      <c r="M6" s="152"/>
      <c r="N6" s="152"/>
    </row>
    <row r="7" spans="1:14" s="104" customFormat="1" ht="8" customHeight="1">
      <c r="A7" s="106"/>
      <c r="B7" s="105"/>
      <c r="C7" s="106"/>
      <c r="D7" s="106"/>
      <c r="E7" s="106"/>
      <c r="F7" s="106"/>
      <c r="G7" s="106"/>
      <c r="H7" s="106"/>
      <c r="I7" s="106"/>
      <c r="J7" s="106"/>
      <c r="K7" s="106"/>
      <c r="L7" s="106"/>
      <c r="M7" s="105"/>
      <c r="N7" s="105"/>
    </row>
    <row r="8" spans="1:14" s="103" customFormat="1" ht="37.5" customHeight="1">
      <c r="A8" s="156" t="s">
        <v>316</v>
      </c>
      <c r="B8" s="157"/>
      <c r="C8" s="157"/>
      <c r="D8" s="157"/>
      <c r="E8" s="157"/>
      <c r="F8" s="157"/>
      <c r="G8" s="157"/>
      <c r="H8" s="157"/>
      <c r="I8" s="157"/>
      <c r="J8" s="157"/>
      <c r="K8" s="157"/>
      <c r="L8" s="157"/>
      <c r="M8" s="157"/>
      <c r="N8" s="157"/>
    </row>
    <row r="9" spans="1:14" ht="12.75" customHeight="1">
      <c r="A9" s="85"/>
      <c r="B9" s="85"/>
      <c r="C9" s="85"/>
      <c r="D9" s="85"/>
      <c r="E9" s="85"/>
      <c r="F9" s="85"/>
      <c r="G9" s="85"/>
      <c r="H9" s="85"/>
      <c r="I9" s="85"/>
      <c r="J9" s="85"/>
      <c r="K9" s="85"/>
      <c r="L9" s="85"/>
      <c r="M9" s="85"/>
      <c r="N9" s="85"/>
    </row>
    <row r="10" spans="1:14">
      <c r="A10" s="102" t="s">
        <v>2</v>
      </c>
      <c r="B10" s="101" t="s">
        <v>315</v>
      </c>
      <c r="C10" s="100" t="s">
        <v>2</v>
      </c>
      <c r="D10" s="101" t="s">
        <v>315</v>
      </c>
      <c r="E10" s="100" t="s">
        <v>2</v>
      </c>
      <c r="F10" s="101" t="s">
        <v>315</v>
      </c>
      <c r="G10" s="100" t="s">
        <v>2</v>
      </c>
      <c r="H10" s="101" t="s">
        <v>315</v>
      </c>
      <c r="I10" s="100" t="s">
        <v>2</v>
      </c>
      <c r="J10" s="101" t="s">
        <v>315</v>
      </c>
      <c r="K10" s="100" t="s">
        <v>2</v>
      </c>
      <c r="L10" s="101" t="s">
        <v>315</v>
      </c>
      <c r="M10" s="100" t="s">
        <v>2</v>
      </c>
      <c r="N10" s="99" t="s">
        <v>315</v>
      </c>
    </row>
    <row r="11" spans="1:14">
      <c r="A11" s="93">
        <v>1774</v>
      </c>
      <c r="B11" s="92">
        <v>3.7999999999999999E-2</v>
      </c>
      <c r="C11" s="91">
        <v>1814</v>
      </c>
      <c r="D11" s="92">
        <v>8.2000000000000003E-2</v>
      </c>
      <c r="E11" s="91">
        <v>1854</v>
      </c>
      <c r="F11" s="92">
        <v>3.9E-2</v>
      </c>
      <c r="G11" s="91">
        <v>1894</v>
      </c>
      <c r="H11" s="92">
        <v>0.04</v>
      </c>
      <c r="I11" s="91">
        <v>1934</v>
      </c>
      <c r="J11" s="92">
        <v>6.2E-2</v>
      </c>
      <c r="K11" s="91">
        <v>1974</v>
      </c>
      <c r="L11" s="92">
        <v>0.23</v>
      </c>
      <c r="M11" s="91">
        <v>2014</v>
      </c>
      <c r="N11" s="90">
        <v>1.1120000000000001</v>
      </c>
    </row>
    <row r="12" spans="1:14">
      <c r="A12" s="93">
        <v>1775</v>
      </c>
      <c r="B12" s="92">
        <v>3.5999999999999997E-2</v>
      </c>
      <c r="C12" s="91">
        <v>1815</v>
      </c>
      <c r="D12" s="92">
        <v>7.1999999999999995E-2</v>
      </c>
      <c r="E12" s="91">
        <v>1855</v>
      </c>
      <c r="F12" s="92">
        <v>4.1000000000000002E-2</v>
      </c>
      <c r="G12" s="91">
        <v>1895</v>
      </c>
      <c r="H12" s="92">
        <v>3.9E-2</v>
      </c>
      <c r="I12" s="91">
        <v>1935</v>
      </c>
      <c r="J12" s="92">
        <v>6.4000000000000001E-2</v>
      </c>
      <c r="K12" s="91">
        <v>1975</v>
      </c>
      <c r="L12" s="92">
        <v>0.251</v>
      </c>
      <c r="M12" s="91">
        <v>2015</v>
      </c>
      <c r="N12" s="90">
        <v>1.1359999999999999</v>
      </c>
    </row>
    <row r="13" spans="1:14">
      <c r="A13" s="93">
        <v>1776</v>
      </c>
      <c r="B13" s="92">
        <v>4.1000000000000002E-2</v>
      </c>
      <c r="C13" s="91">
        <v>1816</v>
      </c>
      <c r="D13" s="92">
        <v>6.6000000000000003E-2</v>
      </c>
      <c r="E13" s="91">
        <v>1856</v>
      </c>
      <c r="F13" s="92">
        <v>0.04</v>
      </c>
      <c r="G13" s="91">
        <v>1896</v>
      </c>
      <c r="H13" s="92">
        <v>3.9E-2</v>
      </c>
      <c r="I13" s="91">
        <v>1936</v>
      </c>
      <c r="J13" s="92">
        <v>6.5000000000000002E-2</v>
      </c>
      <c r="K13" s="91">
        <v>1976</v>
      </c>
      <c r="L13" s="92">
        <v>0.26500000000000001</v>
      </c>
      <c r="M13" s="91">
        <v>2016</v>
      </c>
      <c r="N13" s="90">
        <v>1.1599999999999999</v>
      </c>
    </row>
    <row r="14" spans="1:14">
      <c r="A14" s="93">
        <v>1777</v>
      </c>
      <c r="B14" s="92">
        <v>4.9000000000000002E-2</v>
      </c>
      <c r="C14" s="91">
        <v>1817</v>
      </c>
      <c r="D14" s="92">
        <v>6.2E-2</v>
      </c>
      <c r="E14" s="91">
        <v>1857</v>
      </c>
      <c r="F14" s="92">
        <v>4.1000000000000002E-2</v>
      </c>
      <c r="G14" s="91">
        <v>1897</v>
      </c>
      <c r="H14" s="92">
        <v>3.9E-2</v>
      </c>
      <c r="I14" s="91">
        <v>1937</v>
      </c>
      <c r="J14" s="92">
        <v>6.7000000000000004E-2</v>
      </c>
      <c r="K14" s="91">
        <v>1977</v>
      </c>
      <c r="L14" s="92">
        <v>0.28199999999999997</v>
      </c>
      <c r="M14" s="91">
        <v>2017</v>
      </c>
      <c r="N14" s="90">
        <v>1.1859999999999999</v>
      </c>
    </row>
    <row r="15" spans="1:14">
      <c r="A15" s="98">
        <v>1778</v>
      </c>
      <c r="B15" s="97">
        <v>6.4000000000000001E-2</v>
      </c>
      <c r="C15" s="96">
        <v>1818</v>
      </c>
      <c r="D15" s="97">
        <v>5.8999999999999997E-2</v>
      </c>
      <c r="E15" s="96">
        <v>1858</v>
      </c>
      <c r="F15" s="97">
        <v>3.7999999999999999E-2</v>
      </c>
      <c r="G15" s="96">
        <v>1898</v>
      </c>
      <c r="H15" s="97">
        <v>3.9E-2</v>
      </c>
      <c r="I15" s="96">
        <v>1938</v>
      </c>
      <c r="J15" s="97">
        <v>6.6000000000000003E-2</v>
      </c>
      <c r="K15" s="96">
        <v>1978</v>
      </c>
      <c r="L15" s="97">
        <v>0.30399999999999999</v>
      </c>
      <c r="M15" s="96">
        <v>2018</v>
      </c>
      <c r="N15" s="95">
        <v>1.212</v>
      </c>
    </row>
    <row r="16" spans="1:14">
      <c r="A16" s="93">
        <v>1779</v>
      </c>
      <c r="B16" s="92">
        <v>5.7000000000000002E-2</v>
      </c>
      <c r="C16" s="91">
        <v>1819</v>
      </c>
      <c r="D16" s="92">
        <v>5.8999999999999997E-2</v>
      </c>
      <c r="E16" s="91">
        <v>1859</v>
      </c>
      <c r="F16" s="92">
        <v>3.9E-2</v>
      </c>
      <c r="G16" s="91">
        <v>1899</v>
      </c>
      <c r="H16" s="92">
        <v>3.9E-2</v>
      </c>
      <c r="I16" s="91">
        <v>1939</v>
      </c>
      <c r="J16" s="92">
        <v>6.5000000000000002E-2</v>
      </c>
      <c r="K16" s="91">
        <v>1979</v>
      </c>
      <c r="L16" s="92">
        <v>0.33800000000000002</v>
      </c>
      <c r="M16" s="91">
        <v>2019</v>
      </c>
      <c r="N16" s="90">
        <v>1.24</v>
      </c>
    </row>
    <row r="17" spans="1:14">
      <c r="A17" s="93">
        <v>1780</v>
      </c>
      <c r="B17" s="92">
        <v>6.4000000000000001E-2</v>
      </c>
      <c r="C17" s="91">
        <v>1820</v>
      </c>
      <c r="D17" s="92">
        <v>5.5E-2</v>
      </c>
      <c r="E17" s="91">
        <v>1860</v>
      </c>
      <c r="F17" s="92">
        <v>3.9E-2</v>
      </c>
      <c r="G17" s="91">
        <v>1900</v>
      </c>
      <c r="H17" s="92">
        <v>3.9E-2</v>
      </c>
      <c r="I17" s="91">
        <v>1940</v>
      </c>
      <c r="J17" s="92">
        <v>6.5000000000000002E-2</v>
      </c>
      <c r="K17" s="91">
        <v>1980</v>
      </c>
      <c r="L17" s="92">
        <v>0.38400000000000001</v>
      </c>
      <c r="M17" s="91">
        <v>2020</v>
      </c>
      <c r="N17" s="90">
        <v>1.268</v>
      </c>
    </row>
    <row r="18" spans="1:14">
      <c r="A18" s="93">
        <v>1781</v>
      </c>
      <c r="B18" s="92">
        <v>5.1999999999999998E-2</v>
      </c>
      <c r="C18" s="91">
        <v>1821</v>
      </c>
      <c r="D18" s="92">
        <v>5.2999999999999999E-2</v>
      </c>
      <c r="E18" s="91">
        <v>1861</v>
      </c>
      <c r="F18" s="92">
        <v>4.1000000000000002E-2</v>
      </c>
      <c r="G18" s="91">
        <v>1901</v>
      </c>
      <c r="H18" s="92">
        <v>0.04</v>
      </c>
      <c r="I18" s="91">
        <v>1941</v>
      </c>
      <c r="J18" s="92">
        <v>6.9000000000000006E-2</v>
      </c>
      <c r="K18" s="91">
        <v>1981</v>
      </c>
      <c r="L18" s="92">
        <v>0.42399999999999999</v>
      </c>
      <c r="M18" s="91">
        <v>2021</v>
      </c>
      <c r="N18" s="90">
        <v>1.296</v>
      </c>
    </row>
    <row r="19" spans="1:14">
      <c r="A19" s="93">
        <v>1782</v>
      </c>
      <c r="B19" s="92">
        <v>5.6000000000000001E-2</v>
      </c>
      <c r="C19" s="91">
        <v>1822</v>
      </c>
      <c r="D19" s="92">
        <v>5.5E-2</v>
      </c>
      <c r="E19" s="91">
        <v>1862</v>
      </c>
      <c r="F19" s="92">
        <v>4.7E-2</v>
      </c>
      <c r="G19" s="91">
        <v>1902</v>
      </c>
      <c r="H19" s="92">
        <v>0.04</v>
      </c>
      <c r="I19" s="91">
        <v>1942</v>
      </c>
      <c r="J19" s="92">
        <v>7.5999999999999998E-2</v>
      </c>
      <c r="K19" s="91">
        <v>1982</v>
      </c>
      <c r="L19" s="92">
        <v>0.45</v>
      </c>
      <c r="M19" s="91">
        <v>2022</v>
      </c>
      <c r="N19" s="90">
        <v>1.3260000000000001</v>
      </c>
    </row>
    <row r="20" spans="1:14">
      <c r="A20" s="98">
        <v>1783</v>
      </c>
      <c r="B20" s="97">
        <v>4.9000000000000002E-2</v>
      </c>
      <c r="C20" s="96">
        <v>1823</v>
      </c>
      <c r="D20" s="97">
        <v>4.9000000000000002E-2</v>
      </c>
      <c r="E20" s="96">
        <v>1863</v>
      </c>
      <c r="F20" s="97">
        <v>5.8999999999999997E-2</v>
      </c>
      <c r="G20" s="96">
        <v>1903</v>
      </c>
      <c r="H20" s="97">
        <v>4.1000000000000002E-2</v>
      </c>
      <c r="I20" s="96">
        <v>1943</v>
      </c>
      <c r="J20" s="97">
        <v>8.1000000000000003E-2</v>
      </c>
      <c r="K20" s="96">
        <v>1983</v>
      </c>
      <c r="L20" s="97">
        <v>0.46400000000000002</v>
      </c>
      <c r="M20" s="96">
        <v>2023</v>
      </c>
      <c r="N20" s="95">
        <v>1.355</v>
      </c>
    </row>
    <row r="21" spans="1:14">
      <c r="A21" s="93">
        <v>1784</v>
      </c>
      <c r="B21" s="92">
        <v>4.8000000000000001E-2</v>
      </c>
      <c r="C21" s="91">
        <v>1824</v>
      </c>
      <c r="D21" s="92">
        <v>4.4999999999999998E-2</v>
      </c>
      <c r="E21" s="91">
        <v>1864</v>
      </c>
      <c r="F21" s="92">
        <v>7.2999999999999995E-2</v>
      </c>
      <c r="G21" s="91">
        <v>1904</v>
      </c>
      <c r="H21" s="92">
        <v>4.1000000000000002E-2</v>
      </c>
      <c r="I21" s="91">
        <v>1944</v>
      </c>
      <c r="J21" s="92">
        <v>8.2000000000000003E-2</v>
      </c>
      <c r="K21" s="91">
        <v>1984</v>
      </c>
      <c r="L21" s="92">
        <v>0.48399999999999999</v>
      </c>
      <c r="M21" s="91"/>
      <c r="N21" s="90"/>
    </row>
    <row r="22" spans="1:14">
      <c r="A22" s="93">
        <v>1785</v>
      </c>
      <c r="B22" s="92">
        <v>4.4999999999999998E-2</v>
      </c>
      <c r="C22" s="91">
        <v>1825</v>
      </c>
      <c r="D22" s="92">
        <v>4.5999999999999999E-2</v>
      </c>
      <c r="E22" s="91">
        <v>1865</v>
      </c>
      <c r="F22" s="92">
        <v>7.5999999999999998E-2</v>
      </c>
      <c r="G22" s="91">
        <v>1905</v>
      </c>
      <c r="H22" s="92">
        <v>4.1000000000000002E-2</v>
      </c>
      <c r="I22" s="91">
        <v>1945</v>
      </c>
      <c r="J22" s="92">
        <v>8.4000000000000005E-2</v>
      </c>
      <c r="K22" s="91">
        <v>1985</v>
      </c>
      <c r="L22" s="92">
        <v>0.502</v>
      </c>
      <c r="M22" s="91"/>
      <c r="N22" s="90"/>
    </row>
    <row r="23" spans="1:14">
      <c r="A23" s="93">
        <v>1786</v>
      </c>
      <c r="B23" s="92">
        <v>4.3999999999999997E-2</v>
      </c>
      <c r="C23" s="91">
        <v>1826</v>
      </c>
      <c r="D23" s="92">
        <v>4.5999999999999999E-2</v>
      </c>
      <c r="E23" s="91">
        <v>1866</v>
      </c>
      <c r="F23" s="92">
        <v>7.3999999999999996E-2</v>
      </c>
      <c r="G23" s="91">
        <v>1906</v>
      </c>
      <c r="H23" s="92">
        <v>4.2000000000000003E-2</v>
      </c>
      <c r="I23" s="91">
        <v>1946</v>
      </c>
      <c r="J23" s="92">
        <v>9.0999999999999998E-2</v>
      </c>
      <c r="K23" s="91">
        <v>1986</v>
      </c>
      <c r="L23" s="92">
        <v>0.51100000000000001</v>
      </c>
      <c r="M23" s="91"/>
      <c r="N23" s="90"/>
    </row>
    <row r="24" spans="1:14">
      <c r="A24" s="93">
        <v>1787</v>
      </c>
      <c r="B24" s="92">
        <v>4.2999999999999997E-2</v>
      </c>
      <c r="C24" s="91">
        <v>1827</v>
      </c>
      <c r="D24" s="92">
        <v>4.7E-2</v>
      </c>
      <c r="E24" s="91">
        <v>1867</v>
      </c>
      <c r="F24" s="92">
        <v>6.9000000000000006E-2</v>
      </c>
      <c r="G24" s="91">
        <v>1907</v>
      </c>
      <c r="H24" s="92">
        <v>4.3999999999999997E-2</v>
      </c>
      <c r="I24" s="91">
        <v>1947</v>
      </c>
      <c r="J24" s="92">
        <v>0.104</v>
      </c>
      <c r="K24" s="91">
        <v>1987</v>
      </c>
      <c r="L24" s="92">
        <v>0.53</v>
      </c>
      <c r="M24" s="91"/>
      <c r="N24" s="90"/>
    </row>
    <row r="25" spans="1:14">
      <c r="A25" s="98">
        <v>1788</v>
      </c>
      <c r="B25" s="97">
        <v>4.1000000000000002E-2</v>
      </c>
      <c r="C25" s="96">
        <v>1828</v>
      </c>
      <c r="D25" s="97">
        <v>4.3999999999999997E-2</v>
      </c>
      <c r="E25" s="96">
        <v>1868</v>
      </c>
      <c r="F25" s="97">
        <v>6.6000000000000003E-2</v>
      </c>
      <c r="G25" s="96">
        <v>1908</v>
      </c>
      <c r="H25" s="97">
        <v>4.2999999999999997E-2</v>
      </c>
      <c r="I25" s="96">
        <v>1948</v>
      </c>
      <c r="J25" s="97">
        <v>0.112</v>
      </c>
      <c r="K25" s="96">
        <v>1988</v>
      </c>
      <c r="L25" s="97">
        <v>0.55100000000000005</v>
      </c>
      <c r="M25" s="96"/>
      <c r="N25" s="95"/>
    </row>
    <row r="26" spans="1:14">
      <c r="A26" s="93">
        <v>1789</v>
      </c>
      <c r="B26" s="92">
        <v>4.1000000000000002E-2</v>
      </c>
      <c r="C26" s="91">
        <v>1829</v>
      </c>
      <c r="D26" s="92">
        <v>4.2999999999999997E-2</v>
      </c>
      <c r="E26" s="91">
        <v>1869</v>
      </c>
      <c r="F26" s="92">
        <v>6.3E-2</v>
      </c>
      <c r="G26" s="91">
        <v>1909</v>
      </c>
      <c r="H26" s="92">
        <v>4.2000000000000003E-2</v>
      </c>
      <c r="I26" s="91">
        <v>1949</v>
      </c>
      <c r="J26" s="92">
        <v>0.111</v>
      </c>
      <c r="K26" s="91">
        <v>1989</v>
      </c>
      <c r="L26" s="92">
        <v>0.57799999999999996</v>
      </c>
      <c r="M26" s="91"/>
      <c r="N26" s="90"/>
    </row>
    <row r="27" spans="1:14">
      <c r="A27" s="93">
        <v>1790</v>
      </c>
      <c r="B27" s="92">
        <v>4.2999999999999997E-2</v>
      </c>
      <c r="C27" s="91">
        <v>1830</v>
      </c>
      <c r="D27" s="92">
        <v>4.2999999999999997E-2</v>
      </c>
      <c r="E27" s="91">
        <v>1870</v>
      </c>
      <c r="F27" s="92">
        <v>6.0999999999999999E-2</v>
      </c>
      <c r="G27" s="91">
        <v>1910</v>
      </c>
      <c r="H27" s="92">
        <v>4.3999999999999997E-2</v>
      </c>
      <c r="I27" s="91">
        <v>1950</v>
      </c>
      <c r="J27" s="92">
        <v>0.112</v>
      </c>
      <c r="K27" s="91">
        <v>1990</v>
      </c>
      <c r="L27" s="92">
        <v>0.60899999999999999</v>
      </c>
      <c r="M27" s="91"/>
      <c r="N27" s="90"/>
    </row>
    <row r="28" spans="1:14">
      <c r="A28" s="93">
        <v>1791</v>
      </c>
      <c r="B28" s="92">
        <v>4.3999999999999997E-2</v>
      </c>
      <c r="C28" s="91">
        <v>1831</v>
      </c>
      <c r="D28" s="92">
        <v>4.1000000000000002E-2</v>
      </c>
      <c r="E28" s="91">
        <v>1871</v>
      </c>
      <c r="F28" s="92">
        <v>5.7000000000000002E-2</v>
      </c>
      <c r="G28" s="91">
        <v>1911</v>
      </c>
      <c r="H28" s="92">
        <v>4.3999999999999997E-2</v>
      </c>
      <c r="I28" s="91">
        <v>1951</v>
      </c>
      <c r="J28" s="92">
        <v>0.121</v>
      </c>
      <c r="K28" s="91">
        <v>1991</v>
      </c>
      <c r="L28" s="92">
        <v>0.63500000000000001</v>
      </c>
      <c r="M28" s="91"/>
      <c r="N28" s="90"/>
    </row>
    <row r="29" spans="1:14">
      <c r="A29" s="93">
        <v>1792</v>
      </c>
      <c r="B29" s="92">
        <v>4.4999999999999998E-2</v>
      </c>
      <c r="C29" s="91">
        <v>1832</v>
      </c>
      <c r="D29" s="92">
        <v>0.04</v>
      </c>
      <c r="E29" s="91">
        <v>1872</v>
      </c>
      <c r="F29" s="92">
        <v>5.7000000000000002E-2</v>
      </c>
      <c r="G29" s="91">
        <v>1912</v>
      </c>
      <c r="H29" s="92">
        <v>4.4999999999999998E-2</v>
      </c>
      <c r="I29" s="91">
        <v>1952</v>
      </c>
      <c r="J29" s="92">
        <v>0.124</v>
      </c>
      <c r="K29" s="91">
        <v>1992</v>
      </c>
      <c r="L29" s="92">
        <v>0.65400000000000003</v>
      </c>
      <c r="M29" s="91"/>
      <c r="N29" s="90"/>
    </row>
    <row r="30" spans="1:14">
      <c r="A30" s="98">
        <v>1793</v>
      </c>
      <c r="B30" s="97">
        <v>4.5999999999999999E-2</v>
      </c>
      <c r="C30" s="96">
        <v>1833</v>
      </c>
      <c r="D30" s="97">
        <v>3.9E-2</v>
      </c>
      <c r="E30" s="96">
        <v>1873</v>
      </c>
      <c r="F30" s="97">
        <v>5.6000000000000001E-2</v>
      </c>
      <c r="G30" s="96">
        <v>1913</v>
      </c>
      <c r="H30" s="97">
        <v>4.5999999999999999E-2</v>
      </c>
      <c r="I30" s="96">
        <v>1953</v>
      </c>
      <c r="J30" s="97">
        <v>0.124</v>
      </c>
      <c r="K30" s="96">
        <v>1993</v>
      </c>
      <c r="L30" s="97">
        <v>0.67400000000000004</v>
      </c>
      <c r="M30" s="96"/>
      <c r="N30" s="95"/>
    </row>
    <row r="31" spans="1:14">
      <c r="A31" s="93">
        <v>1794</v>
      </c>
      <c r="B31" s="92">
        <v>5.0999999999999997E-2</v>
      </c>
      <c r="C31" s="91">
        <v>1834</v>
      </c>
      <c r="D31" s="92">
        <v>0.04</v>
      </c>
      <c r="E31" s="91">
        <v>1874</v>
      </c>
      <c r="F31" s="92">
        <v>5.2999999999999999E-2</v>
      </c>
      <c r="G31" s="91">
        <v>1914</v>
      </c>
      <c r="H31" s="92">
        <v>4.7E-2</v>
      </c>
      <c r="I31" s="91">
        <v>1954</v>
      </c>
      <c r="J31" s="92">
        <v>0.125</v>
      </c>
      <c r="K31" s="91">
        <v>1994</v>
      </c>
      <c r="L31" s="92">
        <v>0.69099999999999995</v>
      </c>
      <c r="M31" s="91"/>
      <c r="N31" s="90"/>
    </row>
    <row r="32" spans="1:14">
      <c r="A32" s="93">
        <v>1795</v>
      </c>
      <c r="B32" s="92">
        <v>5.8999999999999997E-2</v>
      </c>
      <c r="C32" s="91">
        <v>1835</v>
      </c>
      <c r="D32" s="92">
        <v>4.1000000000000002E-2</v>
      </c>
      <c r="E32" s="91">
        <v>1875</v>
      </c>
      <c r="F32" s="92">
        <v>5.0999999999999997E-2</v>
      </c>
      <c r="G32" s="91">
        <v>1915</v>
      </c>
      <c r="H32" s="92">
        <v>4.7E-2</v>
      </c>
      <c r="I32" s="91">
        <v>1955</v>
      </c>
      <c r="J32" s="92">
        <v>0.125</v>
      </c>
      <c r="K32" s="91">
        <v>1995</v>
      </c>
      <c r="L32" s="92">
        <v>0.71</v>
      </c>
      <c r="M32" s="91"/>
      <c r="N32" s="90"/>
    </row>
    <row r="33" spans="1:14">
      <c r="A33" s="93">
        <v>1796</v>
      </c>
      <c r="B33" s="92">
        <v>6.2E-2</v>
      </c>
      <c r="C33" s="91">
        <v>1836</v>
      </c>
      <c r="D33" s="92">
        <v>4.2999999999999997E-2</v>
      </c>
      <c r="E33" s="91">
        <v>1876</v>
      </c>
      <c r="F33" s="92">
        <v>0.05</v>
      </c>
      <c r="G33" s="91">
        <v>1916</v>
      </c>
      <c r="H33" s="92">
        <v>5.0999999999999997E-2</v>
      </c>
      <c r="I33" s="91">
        <v>1956</v>
      </c>
      <c r="J33" s="92">
        <v>0.127</v>
      </c>
      <c r="K33" s="91">
        <v>1996</v>
      </c>
      <c r="L33" s="92">
        <v>0.73099999999999998</v>
      </c>
      <c r="M33" s="91"/>
      <c r="N33" s="90"/>
    </row>
    <row r="34" spans="1:14">
      <c r="A34" s="93">
        <v>1797</v>
      </c>
      <c r="B34" s="92">
        <v>5.8999999999999997E-2</v>
      </c>
      <c r="C34" s="91">
        <v>1837</v>
      </c>
      <c r="D34" s="92">
        <v>4.4999999999999998E-2</v>
      </c>
      <c r="E34" s="91">
        <v>1877</v>
      </c>
      <c r="F34" s="92">
        <v>4.9000000000000002E-2</v>
      </c>
      <c r="G34" s="91">
        <v>1917</v>
      </c>
      <c r="H34" s="92">
        <v>0.06</v>
      </c>
      <c r="I34" s="91">
        <v>1957</v>
      </c>
      <c r="J34" s="92">
        <v>0.13100000000000001</v>
      </c>
      <c r="K34" s="91">
        <v>1997</v>
      </c>
      <c r="L34" s="92">
        <v>0.748</v>
      </c>
      <c r="M34" s="91"/>
      <c r="N34" s="90"/>
    </row>
    <row r="35" spans="1:14">
      <c r="A35" s="98">
        <v>1798</v>
      </c>
      <c r="B35" s="97">
        <v>5.7000000000000002E-2</v>
      </c>
      <c r="C35" s="96">
        <v>1838</v>
      </c>
      <c r="D35" s="97">
        <v>4.2999999999999997E-2</v>
      </c>
      <c r="E35" s="96">
        <v>1878</v>
      </c>
      <c r="F35" s="97">
        <v>4.7E-2</v>
      </c>
      <c r="G35" s="96">
        <v>1918</v>
      </c>
      <c r="H35" s="97">
        <v>7.0000000000000007E-2</v>
      </c>
      <c r="I35" s="96">
        <v>1958</v>
      </c>
      <c r="J35" s="97">
        <v>0.13500000000000001</v>
      </c>
      <c r="K35" s="96">
        <v>1998</v>
      </c>
      <c r="L35" s="97">
        <v>0.76</v>
      </c>
      <c r="M35" s="96"/>
      <c r="N35" s="95"/>
    </row>
    <row r="36" spans="1:14">
      <c r="A36" s="93">
        <v>1799</v>
      </c>
      <c r="B36" s="92">
        <v>5.7000000000000002E-2</v>
      </c>
      <c r="C36" s="91">
        <v>1839</v>
      </c>
      <c r="D36" s="92">
        <v>4.2999999999999997E-2</v>
      </c>
      <c r="E36" s="91">
        <v>1879</v>
      </c>
      <c r="F36" s="92">
        <v>4.7E-2</v>
      </c>
      <c r="G36" s="91">
        <v>1919</v>
      </c>
      <c r="H36" s="92">
        <v>8.1000000000000003E-2</v>
      </c>
      <c r="I36" s="91">
        <v>1959</v>
      </c>
      <c r="J36" s="92">
        <v>0.13600000000000001</v>
      </c>
      <c r="K36" s="91">
        <v>1999</v>
      </c>
      <c r="L36" s="92">
        <v>0.77700000000000002</v>
      </c>
      <c r="M36" s="91"/>
      <c r="N36" s="90"/>
    </row>
    <row r="37" spans="1:14">
      <c r="A37" s="93">
        <v>1800</v>
      </c>
      <c r="B37" s="92">
        <v>5.8999999999999997E-2</v>
      </c>
      <c r="C37" s="91">
        <v>1840</v>
      </c>
      <c r="D37" s="92">
        <v>4.1000000000000002E-2</v>
      </c>
      <c r="E37" s="91">
        <v>1880</v>
      </c>
      <c r="F37" s="92">
        <v>4.8000000000000001E-2</v>
      </c>
      <c r="G37" s="91">
        <v>1920</v>
      </c>
      <c r="H37" s="92">
        <v>9.2999999999999999E-2</v>
      </c>
      <c r="I37" s="91">
        <v>1960</v>
      </c>
      <c r="J37" s="92">
        <v>0.13800000000000001</v>
      </c>
      <c r="K37" s="91">
        <v>2000</v>
      </c>
      <c r="L37" s="92">
        <v>0.80300000000000005</v>
      </c>
      <c r="M37" s="91"/>
      <c r="N37" s="90"/>
    </row>
    <row r="38" spans="1:14">
      <c r="A38" s="93">
        <v>1801</v>
      </c>
      <c r="B38" s="92">
        <v>5.8999999999999997E-2</v>
      </c>
      <c r="C38" s="91">
        <v>1841</v>
      </c>
      <c r="D38" s="92">
        <v>4.1000000000000002E-2</v>
      </c>
      <c r="E38" s="91">
        <v>1881</v>
      </c>
      <c r="F38" s="92">
        <v>4.8000000000000001E-2</v>
      </c>
      <c r="G38" s="91">
        <v>1921</v>
      </c>
      <c r="H38" s="92">
        <v>8.3000000000000004E-2</v>
      </c>
      <c r="I38" s="91">
        <v>1961</v>
      </c>
      <c r="J38" s="92">
        <v>0.13900000000000001</v>
      </c>
      <c r="K38" s="91">
        <v>2001</v>
      </c>
      <c r="L38" s="92">
        <v>0.82499999999999996</v>
      </c>
      <c r="M38" s="91"/>
      <c r="N38" s="90"/>
    </row>
    <row r="39" spans="1:14">
      <c r="A39" s="93">
        <v>1802</v>
      </c>
      <c r="B39" s="92">
        <v>0.05</v>
      </c>
      <c r="C39" s="91">
        <v>1842</v>
      </c>
      <c r="D39" s="92">
        <v>3.7999999999999999E-2</v>
      </c>
      <c r="E39" s="91">
        <v>1882</v>
      </c>
      <c r="F39" s="92">
        <v>4.8000000000000001E-2</v>
      </c>
      <c r="G39" s="91">
        <v>1922</v>
      </c>
      <c r="H39" s="92">
        <v>7.8E-2</v>
      </c>
      <c r="I39" s="91">
        <v>1962</v>
      </c>
      <c r="J39" s="92">
        <v>0.14099999999999999</v>
      </c>
      <c r="K39" s="91">
        <v>2002</v>
      </c>
      <c r="L39" s="92">
        <v>0.83899999999999997</v>
      </c>
      <c r="M39" s="91"/>
      <c r="N39" s="90"/>
    </row>
    <row r="40" spans="1:14">
      <c r="A40" s="98">
        <v>1803</v>
      </c>
      <c r="B40" s="97">
        <v>5.2999999999999999E-2</v>
      </c>
      <c r="C40" s="96">
        <v>1843</v>
      </c>
      <c r="D40" s="97">
        <v>3.4000000000000002E-2</v>
      </c>
      <c r="E40" s="96">
        <v>1883</v>
      </c>
      <c r="F40" s="97">
        <v>4.7E-2</v>
      </c>
      <c r="G40" s="96">
        <v>1923</v>
      </c>
      <c r="H40" s="97">
        <v>0.08</v>
      </c>
      <c r="I40" s="96">
        <v>1963</v>
      </c>
      <c r="J40" s="97">
        <v>0.14299999999999999</v>
      </c>
      <c r="K40" s="96">
        <v>2003</v>
      </c>
      <c r="L40" s="97">
        <v>0.85799999999999998</v>
      </c>
      <c r="M40" s="96"/>
      <c r="N40" s="95"/>
    </row>
    <row r="41" spans="1:14">
      <c r="A41" s="93">
        <v>1804</v>
      </c>
      <c r="B41" s="92">
        <v>5.5E-2</v>
      </c>
      <c r="C41" s="91">
        <v>1844</v>
      </c>
      <c r="D41" s="92">
        <v>3.5000000000000003E-2</v>
      </c>
      <c r="E41" s="91">
        <v>1884</v>
      </c>
      <c r="F41" s="92">
        <v>4.5999999999999999E-2</v>
      </c>
      <c r="G41" s="91">
        <v>1924</v>
      </c>
      <c r="H41" s="92">
        <v>0.08</v>
      </c>
      <c r="I41" s="91">
        <v>1964</v>
      </c>
      <c r="J41" s="92">
        <v>0.14399999999999999</v>
      </c>
      <c r="K41" s="91">
        <v>2004</v>
      </c>
      <c r="L41" s="92">
        <v>0.88100000000000001</v>
      </c>
      <c r="M41" s="91"/>
      <c r="N41" s="90"/>
    </row>
    <row r="42" spans="1:14">
      <c r="A42" s="93">
        <v>1805</v>
      </c>
      <c r="B42" s="92">
        <v>5.5E-2</v>
      </c>
      <c r="C42" s="91">
        <v>1845</v>
      </c>
      <c r="D42" s="92">
        <v>3.5000000000000003E-2</v>
      </c>
      <c r="E42" s="91">
        <v>1885</v>
      </c>
      <c r="F42" s="92">
        <v>4.4999999999999998E-2</v>
      </c>
      <c r="G42" s="91">
        <v>1925</v>
      </c>
      <c r="H42" s="92">
        <v>8.2000000000000003E-2</v>
      </c>
      <c r="I42" s="91">
        <v>1965</v>
      </c>
      <c r="J42" s="92">
        <v>0.14699999999999999</v>
      </c>
      <c r="K42" s="91">
        <v>2005</v>
      </c>
      <c r="L42" s="92">
        <v>0.91</v>
      </c>
      <c r="M42" s="91"/>
      <c r="N42" s="90"/>
    </row>
    <row r="43" spans="1:14">
      <c r="A43" s="93">
        <v>1806</v>
      </c>
      <c r="B43" s="92">
        <v>5.7000000000000002E-2</v>
      </c>
      <c r="C43" s="91">
        <v>1846</v>
      </c>
      <c r="D43" s="92">
        <v>3.5999999999999997E-2</v>
      </c>
      <c r="E43" s="91">
        <v>1886</v>
      </c>
      <c r="F43" s="92">
        <v>4.3999999999999997E-2</v>
      </c>
      <c r="G43" s="91">
        <v>1926</v>
      </c>
      <c r="H43" s="92">
        <v>8.3000000000000004E-2</v>
      </c>
      <c r="I43" s="91">
        <v>1966</v>
      </c>
      <c r="J43" s="92">
        <v>0.151</v>
      </c>
      <c r="K43" s="91">
        <v>2006</v>
      </c>
      <c r="L43" s="92">
        <v>0.94</v>
      </c>
      <c r="M43" s="91"/>
      <c r="N43" s="90"/>
    </row>
    <row r="44" spans="1:14">
      <c r="A44" s="93">
        <v>1807</v>
      </c>
      <c r="B44" s="92">
        <v>5.3999999999999999E-2</v>
      </c>
      <c r="C44" s="91">
        <v>1847</v>
      </c>
      <c r="D44" s="92">
        <v>3.7999999999999999E-2</v>
      </c>
      <c r="E44" s="91">
        <v>1887</v>
      </c>
      <c r="F44" s="92">
        <v>4.3999999999999997E-2</v>
      </c>
      <c r="G44" s="91">
        <v>1927</v>
      </c>
      <c r="H44" s="92">
        <v>8.1000000000000003E-2</v>
      </c>
      <c r="I44" s="91">
        <v>1967</v>
      </c>
      <c r="J44" s="92">
        <v>0.156</v>
      </c>
      <c r="K44" s="91">
        <v>2007</v>
      </c>
      <c r="L44" s="92">
        <v>0.96599999999999997</v>
      </c>
      <c r="M44" s="91"/>
      <c r="N44" s="90"/>
    </row>
    <row r="45" spans="1:14">
      <c r="A45" s="98">
        <v>1808</v>
      </c>
      <c r="B45" s="97">
        <v>5.8999999999999997E-2</v>
      </c>
      <c r="C45" s="96">
        <v>1848</v>
      </c>
      <c r="D45" s="97">
        <v>3.6999999999999998E-2</v>
      </c>
      <c r="E45" s="96">
        <v>1888</v>
      </c>
      <c r="F45" s="97">
        <v>4.3999999999999997E-2</v>
      </c>
      <c r="G45" s="96">
        <v>1928</v>
      </c>
      <c r="H45" s="97">
        <v>0.08</v>
      </c>
      <c r="I45" s="96">
        <v>1968</v>
      </c>
      <c r="J45" s="97">
        <v>0.16200000000000001</v>
      </c>
      <c r="K45" s="96">
        <v>2008</v>
      </c>
      <c r="L45" s="97">
        <v>1.004</v>
      </c>
      <c r="M45" s="96"/>
      <c r="N45" s="95"/>
    </row>
    <row r="46" spans="1:14">
      <c r="A46" s="93">
        <v>1809</v>
      </c>
      <c r="B46" s="92">
        <v>5.7000000000000002E-2</v>
      </c>
      <c r="C46" s="91">
        <v>1849</v>
      </c>
      <c r="D46" s="92">
        <v>3.5999999999999997E-2</v>
      </c>
      <c r="E46" s="91">
        <v>1889</v>
      </c>
      <c r="F46" s="92">
        <v>4.2999999999999997E-2</v>
      </c>
      <c r="G46" s="91">
        <v>1929</v>
      </c>
      <c r="H46" s="92">
        <v>0.08</v>
      </c>
      <c r="I46" s="91">
        <v>1969</v>
      </c>
      <c r="J46" s="92">
        <v>0.17100000000000001</v>
      </c>
      <c r="K46" s="91">
        <v>2009</v>
      </c>
      <c r="L46" s="94">
        <v>1</v>
      </c>
      <c r="M46" s="91"/>
      <c r="N46" s="90"/>
    </row>
    <row r="47" spans="1:14">
      <c r="A47" s="93">
        <v>1810</v>
      </c>
      <c r="B47" s="92">
        <v>5.7000000000000002E-2</v>
      </c>
      <c r="C47" s="91">
        <v>1850</v>
      </c>
      <c r="D47" s="92">
        <v>3.5999999999999997E-2</v>
      </c>
      <c r="E47" s="91">
        <v>1890</v>
      </c>
      <c r="F47" s="92">
        <v>4.2000000000000003E-2</v>
      </c>
      <c r="G47" s="91">
        <v>1930</v>
      </c>
      <c r="H47" s="92">
        <v>7.8E-2</v>
      </c>
      <c r="I47" s="91">
        <v>1970</v>
      </c>
      <c r="J47" s="92">
        <v>0.18099999999999999</v>
      </c>
      <c r="K47" s="91">
        <v>2010</v>
      </c>
      <c r="L47" s="92">
        <v>1.016</v>
      </c>
      <c r="M47" s="91"/>
      <c r="N47" s="90"/>
    </row>
    <row r="48" spans="1:14">
      <c r="A48" s="93">
        <v>1811</v>
      </c>
      <c r="B48" s="92">
        <v>6.0999999999999999E-2</v>
      </c>
      <c r="C48" s="91">
        <v>1851</v>
      </c>
      <c r="D48" s="92">
        <v>3.5999999999999997E-2</v>
      </c>
      <c r="E48" s="91">
        <v>1891</v>
      </c>
      <c r="F48" s="92">
        <v>4.2000000000000003E-2</v>
      </c>
      <c r="G48" s="91">
        <v>1931</v>
      </c>
      <c r="H48" s="92">
        <v>7.0999999999999994E-2</v>
      </c>
      <c r="I48" s="91">
        <v>1971</v>
      </c>
      <c r="J48" s="92">
        <v>0.189</v>
      </c>
      <c r="K48" s="91">
        <v>2011</v>
      </c>
      <c r="L48" s="92">
        <v>1.048</v>
      </c>
      <c r="M48" s="91"/>
      <c r="N48" s="90"/>
    </row>
    <row r="49" spans="1:14">
      <c r="A49" s="93">
        <v>1812</v>
      </c>
      <c r="B49" s="92">
        <v>6.2E-2</v>
      </c>
      <c r="C49" s="91">
        <v>1852</v>
      </c>
      <c r="D49" s="92">
        <v>3.5999999999999997E-2</v>
      </c>
      <c r="E49" s="91">
        <v>1892</v>
      </c>
      <c r="F49" s="92">
        <v>4.2000000000000003E-2</v>
      </c>
      <c r="G49" s="91">
        <v>1932</v>
      </c>
      <c r="H49" s="92">
        <v>6.4000000000000001E-2</v>
      </c>
      <c r="I49" s="91">
        <v>1972</v>
      </c>
      <c r="J49" s="92">
        <v>0.19500000000000001</v>
      </c>
      <c r="K49" s="91">
        <v>2012</v>
      </c>
      <c r="L49" s="92">
        <v>1.07</v>
      </c>
      <c r="M49" s="91"/>
      <c r="N49" s="90"/>
    </row>
    <row r="50" spans="1:14">
      <c r="A50" s="89">
        <v>1813</v>
      </c>
      <c r="B50" s="88">
        <v>7.4999999999999997E-2</v>
      </c>
      <c r="C50" s="87">
        <v>1853</v>
      </c>
      <c r="D50" s="88">
        <v>3.5999999999999997E-2</v>
      </c>
      <c r="E50" s="87">
        <v>1893</v>
      </c>
      <c r="F50" s="88">
        <v>4.2000000000000003E-2</v>
      </c>
      <c r="G50" s="87">
        <v>1933</v>
      </c>
      <c r="H50" s="88">
        <v>6.0999999999999999E-2</v>
      </c>
      <c r="I50" s="87">
        <v>1973</v>
      </c>
      <c r="J50" s="88">
        <v>0.20699999999999999</v>
      </c>
      <c r="K50" s="87">
        <v>2013</v>
      </c>
      <c r="L50" s="88">
        <v>1.0900000000000001</v>
      </c>
      <c r="M50" s="87"/>
      <c r="N50" s="86"/>
    </row>
    <row r="51" spans="1:14" ht="12" customHeight="1">
      <c r="F51" s="85"/>
    </row>
    <row r="52" spans="1:14" s="79" customFormat="1" ht="25.5" customHeight="1">
      <c r="A52" s="155" t="s">
        <v>314</v>
      </c>
      <c r="B52" s="155"/>
      <c r="C52" s="155"/>
      <c r="D52" s="155"/>
      <c r="E52" s="155"/>
      <c r="F52" s="155"/>
      <c r="G52" s="155"/>
      <c r="H52" s="155"/>
      <c r="I52" s="155"/>
      <c r="J52" s="155"/>
      <c r="K52" s="155"/>
      <c r="L52" s="155"/>
      <c r="M52" s="154"/>
      <c r="N52" s="154"/>
    </row>
    <row r="53" spans="1:14" s="79" customFormat="1" ht="8" customHeight="1">
      <c r="A53" s="84"/>
      <c r="B53" s="84"/>
      <c r="C53" s="84"/>
      <c r="D53" s="84"/>
      <c r="E53" s="84"/>
      <c r="F53" s="84"/>
      <c r="G53" s="84"/>
      <c r="H53" s="84"/>
      <c r="I53" s="84"/>
      <c r="J53" s="84"/>
      <c r="K53" s="84"/>
    </row>
    <row r="54" spans="1:14" ht="12.75" customHeight="1">
      <c r="A54" s="155" t="s">
        <v>313</v>
      </c>
      <c r="B54" s="155"/>
      <c r="C54" s="155"/>
      <c r="D54" s="155"/>
      <c r="E54" s="155"/>
      <c r="F54" s="155"/>
      <c r="G54" s="155"/>
      <c r="H54" s="155"/>
      <c r="I54" s="155"/>
      <c r="J54" s="155"/>
      <c r="K54" s="155"/>
      <c r="L54" s="155"/>
      <c r="M54" s="154"/>
      <c r="N54" s="154"/>
    </row>
    <row r="55" spans="1:14" s="79" customFormat="1" ht="8" customHeight="1">
      <c r="A55" s="84"/>
      <c r="B55" s="84"/>
      <c r="C55" s="84"/>
      <c r="D55" s="84"/>
      <c r="E55" s="84"/>
      <c r="F55" s="84"/>
      <c r="G55" s="84"/>
      <c r="H55" s="84"/>
      <c r="I55" s="84"/>
      <c r="J55" s="84"/>
      <c r="K55" s="84"/>
    </row>
    <row r="56" spans="1:14" s="79" customFormat="1" ht="38" customHeight="1">
      <c r="A56" s="153" t="s">
        <v>312</v>
      </c>
      <c r="B56" s="154"/>
      <c r="C56" s="154"/>
      <c r="D56" s="154"/>
      <c r="E56" s="154"/>
      <c r="F56" s="154"/>
      <c r="G56" s="154"/>
      <c r="H56" s="154"/>
      <c r="I56" s="154"/>
      <c r="J56" s="154"/>
      <c r="K56" s="154"/>
      <c r="L56" s="154"/>
      <c r="M56" s="154"/>
      <c r="N56" s="154"/>
    </row>
    <row r="57" spans="1:14" s="79" customFormat="1" ht="8" customHeight="1">
      <c r="A57" s="83"/>
      <c r="B57" s="83"/>
      <c r="C57" s="83"/>
      <c r="D57" s="83"/>
      <c r="E57" s="83"/>
      <c r="F57" s="83"/>
      <c r="G57" s="83"/>
      <c r="H57" s="83"/>
      <c r="I57" s="83"/>
      <c r="J57" s="83"/>
      <c r="K57" s="83"/>
    </row>
    <row r="58" spans="1:14" s="79" customFormat="1" ht="37.5" customHeight="1">
      <c r="A58" s="143" t="s">
        <v>311</v>
      </c>
      <c r="B58" s="144"/>
      <c r="C58" s="144"/>
      <c r="D58" s="144"/>
      <c r="E58" s="144"/>
      <c r="F58" s="144"/>
      <c r="G58" s="144"/>
      <c r="H58" s="144"/>
      <c r="I58" s="144"/>
      <c r="J58" s="144"/>
      <c r="K58" s="144"/>
      <c r="L58" s="144"/>
      <c r="M58" s="144"/>
      <c r="N58" s="145"/>
    </row>
    <row r="59" spans="1:14" ht="8" customHeight="1">
      <c r="A59" s="82"/>
      <c r="B59" s="82"/>
      <c r="C59" s="82"/>
      <c r="D59" s="82"/>
      <c r="E59" s="82"/>
      <c r="F59" s="82"/>
      <c r="G59" s="82"/>
      <c r="H59" s="82"/>
      <c r="I59" s="82"/>
      <c r="J59" s="82"/>
      <c r="K59" s="82"/>
      <c r="L59" s="82"/>
    </row>
    <row r="60" spans="1:14" s="79" customFormat="1" ht="10">
      <c r="A60" s="81" t="s">
        <v>310</v>
      </c>
    </row>
    <row r="61" spans="1:14" s="79" customFormat="1" ht="10">
      <c r="A61" s="80"/>
    </row>
    <row r="62" spans="1:14" s="79" customFormat="1" ht="10">
      <c r="A62" s="80" t="s">
        <v>309</v>
      </c>
    </row>
    <row r="63" spans="1:14" s="79" customFormat="1" ht="10">
      <c r="A63" s="80"/>
    </row>
    <row r="64" spans="1:14" s="79" customFormat="1" ht="15" customHeight="1">
      <c r="A64" s="142" t="s">
        <v>308</v>
      </c>
      <c r="B64" s="142"/>
      <c r="C64" s="142"/>
      <c r="D64" s="142"/>
      <c r="E64" s="142"/>
      <c r="F64" s="142"/>
      <c r="G64" s="142"/>
      <c r="H64" s="142"/>
      <c r="I64" s="142"/>
      <c r="J64" s="142"/>
      <c r="K64" s="142"/>
      <c r="L64" s="142"/>
      <c r="M64" s="142"/>
      <c r="N64" s="142"/>
    </row>
    <row r="66" spans="1:14">
      <c r="A66" s="78" t="s">
        <v>307</v>
      </c>
      <c r="B66" s="77"/>
      <c r="C66" s="76" t="s">
        <v>306</v>
      </c>
      <c r="D66" s="75"/>
      <c r="E66" s="75"/>
      <c r="F66" s="75"/>
      <c r="G66" s="75"/>
      <c r="H66" s="75"/>
      <c r="I66" s="75"/>
      <c r="J66" s="75"/>
      <c r="K66" s="75"/>
      <c r="L66" s="75"/>
      <c r="M66" s="74"/>
      <c r="N66" s="74"/>
    </row>
    <row r="67" spans="1:14">
      <c r="A67" s="78" t="s">
        <v>305</v>
      </c>
      <c r="B67" s="77"/>
      <c r="C67" s="76" t="s">
        <v>304</v>
      </c>
      <c r="D67" s="75"/>
      <c r="E67" s="75"/>
      <c r="F67" s="75"/>
      <c r="G67" s="75"/>
      <c r="H67" s="75"/>
      <c r="I67" s="75"/>
      <c r="J67" s="75"/>
      <c r="K67" s="75"/>
      <c r="L67" s="75"/>
      <c r="M67" s="74"/>
      <c r="N67" s="74"/>
    </row>
    <row r="68" spans="1:14">
      <c r="A68" s="73"/>
    </row>
  </sheetData>
  <mergeCells count="9">
    <mergeCell ref="A64:N64"/>
    <mergeCell ref="A58:N58"/>
    <mergeCell ref="A1:N1"/>
    <mergeCell ref="A4:N4"/>
    <mergeCell ref="A6:N6"/>
    <mergeCell ref="A56:N56"/>
    <mergeCell ref="A52:N52"/>
    <mergeCell ref="A54:N54"/>
    <mergeCell ref="A8:N8"/>
  </mergeCells>
  <printOptions gridLinesSet="0"/>
  <pageMargins left="0.75" right="0.46" top="0.52" bottom="0.61" header="0.5" footer="0.31"/>
  <headerFooter alignWithMargins="0">
    <oddFooter xml:space="preserve">&amp;C&amp;"Arial,Bold"&amp;8     </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Charts</vt:lpstr>
      </vt:variant>
      <vt:variant>
        <vt:i4>2</vt:i4>
      </vt:variant>
    </vt:vector>
  </HeadingPairs>
  <TitlesOfParts>
    <vt:vector size="10" baseType="lpstr">
      <vt:lpstr>Table</vt:lpstr>
      <vt:lpstr>DDebtCeil2</vt:lpstr>
      <vt:lpstr>Sheet1</vt:lpstr>
      <vt:lpstr>Chart1 data</vt:lpstr>
      <vt:lpstr>Chart2 data</vt:lpstr>
      <vt:lpstr>Table 3 Data</vt:lpstr>
      <vt:lpstr>BEA GDP Change Data</vt:lpstr>
      <vt:lpstr>2009$_CF 1774-2023</vt:lpstr>
      <vt:lpstr>Chart1</vt:lpstr>
      <vt:lpstr>Chart2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jdebnam</dc:creator>
  <cp:lastModifiedBy>R JR</cp:lastModifiedBy>
  <cp:lastPrinted>2011-08-16T18:36:44Z</cp:lastPrinted>
  <dcterms:created xsi:type="dcterms:W3CDTF">2011-07-12T12:58:00Z</dcterms:created>
  <dcterms:modified xsi:type="dcterms:W3CDTF">2013-10-03T15:08:21Z</dcterms:modified>
</cp:coreProperties>
</file>