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46515" yWindow="-6675" windowWidth="19200" windowHeight="13740"/>
  </bookViews>
  <sheets>
    <sheet name="Outlays" sheetId="9" r:id="rId1"/>
    <sheet name="Revenue Chart" sheetId="7" r:id="rId2"/>
    <sheet name="Deficit Chart" sheetId="8" r:id="rId3"/>
    <sheet name="Data" sheetId="1" r:id="rId4"/>
    <sheet name="Outlays Chart" sheetId="5" r:id="rId5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4" i="1" l="1"/>
  <c r="D8" i="1"/>
  <c r="G12" i="1"/>
  <c r="D35" i="1"/>
  <c r="M12" i="1"/>
  <c r="AA19" i="1"/>
  <c r="Q19" i="1"/>
  <c r="D7" i="1"/>
  <c r="D12" i="1"/>
  <c r="R19" i="1"/>
  <c r="E12" i="1"/>
  <c r="S19" i="1"/>
  <c r="F12" i="1"/>
  <c r="T19" i="1"/>
  <c r="U19" i="1"/>
  <c r="H12" i="1"/>
  <c r="V19" i="1"/>
  <c r="I12" i="1"/>
  <c r="W19" i="1"/>
  <c r="J12" i="1"/>
  <c r="X19" i="1"/>
  <c r="K12" i="1"/>
  <c r="Y19" i="1"/>
  <c r="L12" i="1"/>
  <c r="Z19" i="1"/>
  <c r="AB19" i="1"/>
  <c r="F14" i="1"/>
  <c r="E14" i="1"/>
  <c r="G14" i="1"/>
  <c r="H14" i="1"/>
  <c r="I14" i="1"/>
  <c r="J14" i="1"/>
  <c r="K14" i="1"/>
  <c r="L14" i="1"/>
  <c r="M14" i="1"/>
  <c r="N14" i="1"/>
  <c r="O14" i="1"/>
  <c r="E13" i="1"/>
  <c r="F13" i="1"/>
  <c r="G13" i="1"/>
  <c r="H13" i="1"/>
  <c r="I13" i="1"/>
  <c r="J13" i="1"/>
  <c r="K13" i="1"/>
  <c r="L13" i="1"/>
  <c r="M13" i="1"/>
  <c r="N13" i="1"/>
  <c r="O13" i="1"/>
  <c r="N12" i="1"/>
  <c r="O12" i="1"/>
  <c r="D9" i="1"/>
  <c r="D14" i="1"/>
  <c r="AC19" i="1"/>
</calcChain>
</file>

<file path=xl/sharedStrings.xml><?xml version="1.0" encoding="utf-8"?>
<sst xmlns="http://schemas.openxmlformats.org/spreadsheetml/2006/main" count="48" uniqueCount="17">
  <si>
    <t>CBO BASELINE</t>
  </si>
  <si>
    <t>CBO ALTERNATIVE</t>
  </si>
  <si>
    <t>Outlays</t>
  </si>
  <si>
    <t>Revenue</t>
  </si>
  <si>
    <t>Deficit</t>
  </si>
  <si>
    <t>Debt</t>
  </si>
  <si>
    <t>RYAN-MURRAY</t>
  </si>
  <si>
    <t>2014-2018</t>
  </si>
  <si>
    <t>2014-2023</t>
  </si>
  <si>
    <t>Total</t>
  </si>
  <si>
    <t>GDP</t>
  </si>
  <si>
    <t>All numbers in billions of dollars</t>
  </si>
  <si>
    <t>Effect on Outlays</t>
  </si>
  <si>
    <t>Effect on Revenue</t>
  </si>
  <si>
    <t>Effect on Deficit</t>
  </si>
  <si>
    <t>Effect on Debt</t>
  </si>
  <si>
    <t>Ryan-Murray Plan vs CBO Baseline (in $ billions)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</si>
</sst>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Gotham Narrow Book"/>
    </font>
    <font>
      <sz val="12"/>
      <color theme="1"/>
      <name val="Gotham Narrow Book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3" fontId="0" fillId="0" borderId="0" xfId="0" applyNumberFormat="1"/>
    <xf numFmtId="0" fontId="2" fillId="0" borderId="0" xfId="1"/>
    <xf numFmtId="0" fontId="1" fillId="0" borderId="0" xfId="0" applyFont="1"/>
    <xf numFmtId="0" fontId="0" fillId="0" borderId="0" xfId="0" applyFont="1"/>
    <xf numFmtId="3" fontId="0" fillId="0" borderId="0" xfId="0" applyNumberFormat="1" applyFont="1" applyBorder="1" applyAlignment="1"/>
    <xf numFmtId="3" fontId="0" fillId="0" borderId="0" xfId="0" applyNumberFormat="1" applyFont="1" applyBorder="1"/>
    <xf numFmtId="4" fontId="0" fillId="0" borderId="0" xfId="0" applyNumberFormat="1"/>
    <xf numFmtId="0" fontId="1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2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6561"/>
      <color rgb="FFFFA900"/>
      <color rgb="FF747E80"/>
      <color rgb="FF00818C"/>
      <color rgb="FFF2583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4.xml"/><Relationship Id="rId4" Type="http://schemas.openxmlformats.org/officeDocument/2006/relationships/worksheet" Target="work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900"/>
              <a:t>Outlays in the Ryan-Murray Budget Proposal, CBO Baseline, and CBO Alternative</a:t>
            </a:r>
          </a:p>
        </c:rich>
      </c:tx>
      <c:layout>
        <c:manualLayout>
          <c:xMode val="edge"/>
          <c:yMode val="edge"/>
          <c:x val="0.16981095310924574"/>
          <c:y val="1.13806511289344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25014259322701"/>
          <c:y val="0.112548542927058"/>
          <c:w val="0.84548460226524902"/>
          <c:h val="0.55329266444702196"/>
        </c:manualLayout>
      </c:layout>
      <c:barChart>
        <c:barDir val="col"/>
        <c:grouping val="clustered"/>
        <c:varyColors val="0"/>
        <c:ser>
          <c:idx val="0"/>
          <c:order val="0"/>
          <c:tx>
            <c:v>Ryan-Murray Proposal</c:v>
          </c:tx>
          <c:spPr>
            <a:solidFill>
              <a:srgbClr val="F2583E"/>
            </a:solidFill>
          </c:spPr>
          <c:invertIfNegative val="0"/>
          <c:cat>
            <c:numRef>
              <c:f>Data!$C$6:$M$6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Data!$C$12:$M$12</c:f>
              <c:numCache>
                <c:formatCode>#,##0</c:formatCode>
                <c:ptCount val="11"/>
                <c:pt idx="0">
                  <c:v>3455</c:v>
                </c:pt>
                <c:pt idx="1">
                  <c:v>3599</c:v>
                </c:pt>
                <c:pt idx="2">
                  <c:v>3773.8</c:v>
                </c:pt>
                <c:pt idx="3">
                  <c:v>4033.9</c:v>
                </c:pt>
                <c:pt idx="4">
                  <c:v>4256.3999999999996</c:v>
                </c:pt>
                <c:pt idx="5">
                  <c:v>4480.3999999999996</c:v>
                </c:pt>
                <c:pt idx="6">
                  <c:v>4747.3</c:v>
                </c:pt>
                <c:pt idx="7">
                  <c:v>5007.3999999999996</c:v>
                </c:pt>
                <c:pt idx="8">
                  <c:v>5270.4</c:v>
                </c:pt>
                <c:pt idx="9">
                  <c:v>5600.7</c:v>
                </c:pt>
                <c:pt idx="10">
                  <c:v>5829.5</c:v>
                </c:pt>
              </c:numCache>
            </c:numRef>
          </c:val>
        </c:ser>
        <c:ser>
          <c:idx val="1"/>
          <c:order val="1"/>
          <c:tx>
            <c:v>CBO Baseline</c:v>
          </c:tx>
          <c:spPr>
            <a:solidFill>
              <a:srgbClr val="FFA900"/>
            </a:solidFill>
          </c:spPr>
          <c:invertIfNegative val="0"/>
          <c:cat>
            <c:numRef>
              <c:f>Data!$C$6:$M$6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Data!$C$19:$M$19</c:f>
              <c:numCache>
                <c:formatCode>#,##0</c:formatCode>
                <c:ptCount val="11"/>
                <c:pt idx="0">
                  <c:v>3455</c:v>
                </c:pt>
                <c:pt idx="1">
                  <c:v>3602</c:v>
                </c:pt>
                <c:pt idx="2">
                  <c:v>3777</c:v>
                </c:pt>
                <c:pt idx="3">
                  <c:v>4038</c:v>
                </c:pt>
                <c:pt idx="4">
                  <c:v>4261</c:v>
                </c:pt>
                <c:pt idx="5">
                  <c:v>4485</c:v>
                </c:pt>
                <c:pt idx="6">
                  <c:v>4752</c:v>
                </c:pt>
                <c:pt idx="7">
                  <c:v>5012</c:v>
                </c:pt>
                <c:pt idx="8">
                  <c:v>5275</c:v>
                </c:pt>
                <c:pt idx="9">
                  <c:v>5620</c:v>
                </c:pt>
                <c:pt idx="10">
                  <c:v>5855</c:v>
                </c:pt>
              </c:numCache>
            </c:numRef>
          </c:val>
        </c:ser>
        <c:ser>
          <c:idx val="2"/>
          <c:order val="2"/>
          <c:tx>
            <c:v>CBO Alternative</c:v>
          </c:tx>
          <c:spPr>
            <a:solidFill>
              <a:srgbClr val="747E80">
                <a:alpha val="45000"/>
              </a:srgbClr>
            </a:solidFill>
          </c:spPr>
          <c:invertIfNegative val="0"/>
          <c:val>
            <c:numRef>
              <c:f>Data!$C$26:$M$26</c:f>
              <c:numCache>
                <c:formatCode>#,##0</c:formatCode>
                <c:ptCount val="11"/>
                <c:pt idx="0">
                  <c:v>3455.2441290836023</c:v>
                </c:pt>
                <c:pt idx="1">
                  <c:v>3670.5776528911433</c:v>
                </c:pt>
                <c:pt idx="2">
                  <c:v>3881.2622988520502</c:v>
                </c:pt>
                <c:pt idx="3">
                  <c:v>4156.477763516732</c:v>
                </c:pt>
                <c:pt idx="4">
                  <c:v>4392.8816998508619</c:v>
                </c:pt>
                <c:pt idx="5">
                  <c:v>4632.0668710279388</c:v>
                </c:pt>
                <c:pt idx="6">
                  <c:v>4933.6867303663585</c:v>
                </c:pt>
                <c:pt idx="7">
                  <c:v>5208.5480184554335</c:v>
                </c:pt>
                <c:pt idx="8">
                  <c:v>5485.36120772098</c:v>
                </c:pt>
                <c:pt idx="9">
                  <c:v>5836.1360163149675</c:v>
                </c:pt>
                <c:pt idx="10">
                  <c:v>6082.1535215873528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72672"/>
        <c:axId val="104366080"/>
      </c:barChart>
      <c:catAx>
        <c:axId val="39772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/>
                </a:pPr>
                <a:r>
                  <a:rPr lang="en-US" sz="1000" b="0"/>
                  <a:t>Source: Congressional Budget Office, </a:t>
                </a:r>
                <a:r>
                  <a:rPr lang="en-US" sz="1000" b="0" i="1"/>
                  <a:t>Cost Estimate of the Bipartisan Budget Act of 2013,</a:t>
                </a:r>
              </a:p>
              <a:p>
                <a:pPr algn="r">
                  <a:defRPr/>
                </a:pPr>
                <a:r>
                  <a:rPr lang="en-US" sz="1000" b="0" i="1"/>
                  <a:t> and Updated Budget Projections: Fiscal Years 2013 to 2023</a:t>
                </a:r>
                <a:r>
                  <a:rPr lang="en-US" sz="1000" b="0"/>
                  <a:t>. Accessed December 17, 2013.</a:t>
                </a:r>
              </a:p>
              <a:p>
                <a:pPr algn="r">
                  <a:defRPr/>
                </a:pPr>
                <a:r>
                  <a:rPr lang="en-US" sz="1000" b="0"/>
                  <a:t> Produced by Veronique de Rugy, Mercatus Center at George Mason University.</a:t>
                </a:r>
              </a:p>
            </c:rich>
          </c:tx>
          <c:layout>
            <c:manualLayout>
              <c:xMode val="edge"/>
              <c:yMode val="edge"/>
              <c:x val="0.40060831997640101"/>
              <c:y val="0.8766412009900710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4366080"/>
        <c:crosses val="autoZero"/>
        <c:auto val="1"/>
        <c:lblAlgn val="ctr"/>
        <c:lblOffset val="100"/>
        <c:noMultiLvlLbl val="0"/>
      </c:catAx>
      <c:valAx>
        <c:axId val="104366080"/>
        <c:scaling>
          <c:orientation val="minMax"/>
          <c:max val="6500"/>
          <c:min val="3000"/>
        </c:scaling>
        <c:delete val="0"/>
        <c:axPos val="l"/>
        <c:majorGridlines>
          <c:spPr>
            <a:ln>
              <a:solidFill>
                <a:schemeClr val="tx1">
                  <a:alpha val="9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 Billions of Dollars</a:t>
                </a:r>
              </a:p>
            </c:rich>
          </c:tx>
          <c:layout>
            <c:manualLayout>
              <c:xMode val="edge"/>
              <c:yMode val="edge"/>
              <c:x val="1.3218928912492101E-2"/>
              <c:y val="0.2555146601398750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39772672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6116430287081501"/>
          <c:y val="0.129896230671424"/>
          <c:w val="0.28361326103008799"/>
          <c:h val="0.14494704790186599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Gotham Narrow Book"/>
          <a:cs typeface="Gotham Narrow Book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Revenue in the Ryan-Murray Budget Proposal, CBO Baseline, and</a:t>
            </a:r>
            <a:r>
              <a:rPr lang="en-US" baseline="0"/>
              <a:t> CBO Alternative</a:t>
            </a:r>
            <a:endParaRPr lang="en-US"/>
          </a:p>
        </c:rich>
      </c:tx>
      <c:layout>
        <c:manualLayout>
          <c:xMode val="edge"/>
          <c:yMode val="edge"/>
          <c:x val="0.16663509447732655"/>
          <c:y val="7.182618549442585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444394242500901"/>
          <c:y val="0.106010081586612"/>
          <c:w val="0.84629080243346699"/>
          <c:h val="0.56636958712791496"/>
        </c:manualLayout>
      </c:layout>
      <c:barChart>
        <c:barDir val="col"/>
        <c:grouping val="clustered"/>
        <c:varyColors val="0"/>
        <c:ser>
          <c:idx val="0"/>
          <c:order val="0"/>
          <c:tx>
            <c:v>Ryan-Murray Proposal</c:v>
          </c:tx>
          <c:spPr>
            <a:solidFill>
              <a:srgbClr val="F2583E"/>
            </a:solidFill>
          </c:spPr>
          <c:invertIfNegative val="0"/>
          <c:cat>
            <c:numRef>
              <c:f>Data!$C$6:$M$6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Data!$C$13:$M$13</c:f>
              <c:numCache>
                <c:formatCode>#,##0</c:formatCode>
                <c:ptCount val="11"/>
                <c:pt idx="0">
                  <c:v>2813</c:v>
                </c:pt>
                <c:pt idx="1">
                  <c:v>3042</c:v>
                </c:pt>
                <c:pt idx="2">
                  <c:v>3399.2</c:v>
                </c:pt>
                <c:pt idx="3">
                  <c:v>3606.3</c:v>
                </c:pt>
                <c:pt idx="4">
                  <c:v>3779.5</c:v>
                </c:pt>
                <c:pt idx="5">
                  <c:v>3943.6</c:v>
                </c:pt>
                <c:pt idx="6">
                  <c:v>4103.7</c:v>
                </c:pt>
                <c:pt idx="7">
                  <c:v>4280.8999999999996</c:v>
                </c:pt>
                <c:pt idx="8">
                  <c:v>4495</c:v>
                </c:pt>
                <c:pt idx="9">
                  <c:v>4733.1000000000004</c:v>
                </c:pt>
                <c:pt idx="10">
                  <c:v>4960.3</c:v>
                </c:pt>
              </c:numCache>
            </c:numRef>
          </c:val>
        </c:ser>
        <c:ser>
          <c:idx val="1"/>
          <c:order val="1"/>
          <c:tx>
            <c:v>CBO Baseline</c:v>
          </c:tx>
          <c:spPr>
            <a:solidFill>
              <a:srgbClr val="FFA900"/>
            </a:solidFill>
          </c:spPr>
          <c:invertIfNegative val="0"/>
          <c:cat>
            <c:numRef>
              <c:f>Data!$C$6:$M$6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Data!$C$20:$M$20</c:f>
              <c:numCache>
                <c:formatCode>#,##0</c:formatCode>
                <c:ptCount val="11"/>
                <c:pt idx="0">
                  <c:v>2813</c:v>
                </c:pt>
                <c:pt idx="1">
                  <c:v>3042</c:v>
                </c:pt>
                <c:pt idx="2">
                  <c:v>3399</c:v>
                </c:pt>
                <c:pt idx="3">
                  <c:v>3606</c:v>
                </c:pt>
                <c:pt idx="4">
                  <c:v>3779</c:v>
                </c:pt>
                <c:pt idx="5">
                  <c:v>3943</c:v>
                </c:pt>
                <c:pt idx="6">
                  <c:v>4103</c:v>
                </c:pt>
                <c:pt idx="7">
                  <c:v>4280</c:v>
                </c:pt>
                <c:pt idx="8">
                  <c:v>4494</c:v>
                </c:pt>
                <c:pt idx="9">
                  <c:v>4732</c:v>
                </c:pt>
                <c:pt idx="10">
                  <c:v>4959</c:v>
                </c:pt>
              </c:numCache>
            </c:numRef>
          </c:val>
        </c:ser>
        <c:ser>
          <c:idx val="2"/>
          <c:order val="2"/>
          <c:tx>
            <c:v>CBO Alternative</c:v>
          </c:tx>
          <c:spPr>
            <a:solidFill>
              <a:srgbClr val="747E80">
                <a:alpha val="45000"/>
              </a:srgbClr>
            </a:solidFill>
          </c:spPr>
          <c:invertIfNegative val="0"/>
          <c:val>
            <c:numRef>
              <c:f>Data!$C$27:$M$27</c:f>
              <c:numCache>
                <c:formatCode>#,##0</c:formatCode>
                <c:ptCount val="11"/>
                <c:pt idx="0">
                  <c:v>2813.3402933600023</c:v>
                </c:pt>
                <c:pt idx="1">
                  <c:v>2987.658270770803</c:v>
                </c:pt>
                <c:pt idx="2">
                  <c:v>3304.6560634305902</c:v>
                </c:pt>
                <c:pt idx="3">
                  <c:v>3519.3054357948313</c:v>
                </c:pt>
                <c:pt idx="4">
                  <c:v>3695.633053088507</c:v>
                </c:pt>
                <c:pt idx="5">
                  <c:v>3861.919792070194</c:v>
                </c:pt>
                <c:pt idx="6">
                  <c:v>4022.1001762062065</c:v>
                </c:pt>
                <c:pt idx="7">
                  <c:v>4198.4670108519804</c:v>
                </c:pt>
                <c:pt idx="8">
                  <c:v>4409.2883919196038</c:v>
                </c:pt>
                <c:pt idx="9">
                  <c:v>4642.8104472811856</c:v>
                </c:pt>
                <c:pt idx="10">
                  <c:v>4863.5619536455079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75744"/>
        <c:axId val="104369536"/>
      </c:barChart>
      <c:catAx>
        <c:axId val="3977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/>
                </a:pPr>
                <a:r>
                  <a:rPr lang="en-US" sz="1000" b="0"/>
                  <a:t>Source: Congressional Budget Office, Cost Estimate of the Bipartisan Budget Act of 2013, </a:t>
                </a:r>
              </a:p>
              <a:p>
                <a:pPr algn="r">
                  <a:defRPr/>
                </a:pPr>
                <a:r>
                  <a:rPr lang="en-US" sz="1000" b="0"/>
                  <a:t>and Updated Budget Projections: Fiscal Years 2013 to 2023. Accessed December 17, 2013.</a:t>
                </a:r>
              </a:p>
              <a:p>
                <a:pPr algn="r">
                  <a:defRPr/>
                </a:pPr>
                <a:r>
                  <a:rPr lang="en-US" sz="1000" b="0"/>
                  <a:t> Produced by Veronique de Rugy, Mercatus Center at George Mason University.</a:t>
                </a:r>
              </a:p>
            </c:rich>
          </c:tx>
          <c:layout>
            <c:manualLayout>
              <c:xMode val="edge"/>
              <c:yMode val="edge"/>
              <c:x val="0.39684931979996801"/>
              <c:y val="0.880191190787668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4369536"/>
        <c:crosses val="autoZero"/>
        <c:auto val="1"/>
        <c:lblAlgn val="ctr"/>
        <c:lblOffset val="100"/>
        <c:noMultiLvlLbl val="0"/>
      </c:catAx>
      <c:valAx>
        <c:axId val="104369536"/>
        <c:scaling>
          <c:orientation val="minMax"/>
          <c:max val="5000"/>
          <c:min val="2500"/>
        </c:scaling>
        <c:delete val="0"/>
        <c:axPos val="l"/>
        <c:majorGridlines>
          <c:spPr>
            <a:ln>
              <a:solidFill>
                <a:schemeClr val="tx1">
                  <a:alpha val="13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 Billions of Dollars</a:t>
                </a:r>
              </a:p>
            </c:rich>
          </c:tx>
          <c:layout>
            <c:manualLayout>
              <c:xMode val="edge"/>
              <c:yMode val="edge"/>
              <c:x val="1.17369862092979E-2"/>
              <c:y val="0.227181327664607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3977574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59682360167621"/>
          <c:y val="0.12553725644446001"/>
          <c:w val="0.22761974797172199"/>
          <c:h val="0.142898330015193"/>
        </c:manualLayout>
      </c:layout>
      <c:overlay val="1"/>
      <c:spPr>
        <a:solidFill>
          <a:srgbClr val="FFFFFF"/>
        </a:solidFill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Gotham Narrow Book"/>
          <a:cs typeface="Gotham Narrow Book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Deficits in the Ryan-Murray Budget Proposal,</a:t>
            </a:r>
          </a:p>
          <a:p>
            <a:pPr>
              <a:defRPr/>
            </a:pPr>
            <a:r>
              <a:rPr lang="en-US"/>
              <a:t>CBO Baseline, and CBO Alternative</a:t>
            </a:r>
          </a:p>
        </c:rich>
      </c:tx>
      <c:layout>
        <c:manualLayout>
          <c:xMode val="edge"/>
          <c:yMode val="edge"/>
          <c:x val="0.253237895417944"/>
          <c:y val="1.75722546551774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179088451106"/>
          <c:y val="0.20164144921289801"/>
          <c:w val="0.84891223942058402"/>
          <c:h val="0.54224311214315402"/>
        </c:manualLayout>
      </c:layout>
      <c:barChart>
        <c:barDir val="col"/>
        <c:grouping val="clustered"/>
        <c:varyColors val="0"/>
        <c:ser>
          <c:idx val="0"/>
          <c:order val="0"/>
          <c:tx>
            <c:v>Ryan-Murray Proposal</c:v>
          </c:tx>
          <c:spPr>
            <a:solidFill>
              <a:srgbClr val="F2583E"/>
            </a:solidFill>
          </c:spPr>
          <c:invertIfNegative val="0"/>
          <c:cat>
            <c:numRef>
              <c:f>Data!$C$6:$M$6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Data!$C$14:$M$14</c:f>
              <c:numCache>
                <c:formatCode>#,##0</c:formatCode>
                <c:ptCount val="11"/>
                <c:pt idx="0" formatCode="General">
                  <c:v>-642</c:v>
                </c:pt>
                <c:pt idx="1">
                  <c:v>-556.9</c:v>
                </c:pt>
                <c:pt idx="2">
                  <c:v>-374.6</c:v>
                </c:pt>
                <c:pt idx="3">
                  <c:v>-427.5</c:v>
                </c:pt>
                <c:pt idx="4">
                  <c:v>-476.9</c:v>
                </c:pt>
                <c:pt idx="5">
                  <c:v>-536.9</c:v>
                </c:pt>
                <c:pt idx="6">
                  <c:v>-642.6</c:v>
                </c:pt>
                <c:pt idx="7">
                  <c:v>-727.5</c:v>
                </c:pt>
                <c:pt idx="8">
                  <c:v>-776.4</c:v>
                </c:pt>
                <c:pt idx="9">
                  <c:v>-868.5</c:v>
                </c:pt>
                <c:pt idx="10">
                  <c:v>-868.2</c:v>
                </c:pt>
              </c:numCache>
            </c:numRef>
          </c:val>
        </c:ser>
        <c:ser>
          <c:idx val="1"/>
          <c:order val="1"/>
          <c:tx>
            <c:v>CBO Baseline</c:v>
          </c:tx>
          <c:spPr>
            <a:solidFill>
              <a:srgbClr val="FFA900"/>
            </a:solidFill>
          </c:spPr>
          <c:invertIfNegative val="0"/>
          <c:val>
            <c:numRef>
              <c:f>Data!$C$21:$M$21</c:f>
              <c:numCache>
                <c:formatCode>General</c:formatCode>
                <c:ptCount val="11"/>
                <c:pt idx="0">
                  <c:v>-642</c:v>
                </c:pt>
                <c:pt idx="1">
                  <c:v>-560</c:v>
                </c:pt>
                <c:pt idx="2">
                  <c:v>-378</c:v>
                </c:pt>
                <c:pt idx="3">
                  <c:v>-432</c:v>
                </c:pt>
                <c:pt idx="4">
                  <c:v>-482</c:v>
                </c:pt>
                <c:pt idx="5">
                  <c:v>-542</c:v>
                </c:pt>
                <c:pt idx="6">
                  <c:v>-648</c:v>
                </c:pt>
                <c:pt idx="7">
                  <c:v>-733</c:v>
                </c:pt>
                <c:pt idx="8">
                  <c:v>-782</c:v>
                </c:pt>
                <c:pt idx="9">
                  <c:v>-889</c:v>
                </c:pt>
                <c:pt idx="10">
                  <c:v>-895</c:v>
                </c:pt>
              </c:numCache>
            </c:numRef>
          </c:val>
        </c:ser>
        <c:ser>
          <c:idx val="2"/>
          <c:order val="2"/>
          <c:tx>
            <c:v>CBO Alternative</c:v>
          </c:tx>
          <c:spPr>
            <a:solidFill>
              <a:srgbClr val="747E80">
                <a:alpha val="45000"/>
              </a:srgbClr>
            </a:solidFill>
          </c:spPr>
          <c:invertIfNegative val="0"/>
          <c:val>
            <c:numRef>
              <c:f>Data!$C$28:$M$28</c:f>
              <c:numCache>
                <c:formatCode>#,##0</c:formatCode>
                <c:ptCount val="11"/>
                <c:pt idx="0">
                  <c:v>-641.90383572359997</c:v>
                </c:pt>
                <c:pt idx="1">
                  <c:v>-682.91938212034029</c:v>
                </c:pt>
                <c:pt idx="2">
                  <c:v>-576.60623542146004</c:v>
                </c:pt>
                <c:pt idx="3">
                  <c:v>-637.17232772190073</c:v>
                </c:pt>
                <c:pt idx="4">
                  <c:v>-697.24864676235484</c:v>
                </c:pt>
                <c:pt idx="5">
                  <c:v>-770.14707895774472</c:v>
                </c:pt>
                <c:pt idx="6">
                  <c:v>-911.58655416015199</c:v>
                </c:pt>
                <c:pt idx="7">
                  <c:v>-1010.0810076034531</c:v>
                </c:pt>
                <c:pt idx="8">
                  <c:v>-1076.0728158013762</c:v>
                </c:pt>
                <c:pt idx="9">
                  <c:v>-1193.3255690337819</c:v>
                </c:pt>
                <c:pt idx="10">
                  <c:v>-1218.5915679418449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74208"/>
        <c:axId val="104372992"/>
      </c:barChart>
      <c:catAx>
        <c:axId val="39774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b="0"/>
                </a:pPr>
                <a:r>
                  <a:rPr lang="en-US" sz="1100" b="0"/>
                  <a:t>Source: Congressional Budget Office, </a:t>
                </a:r>
                <a:r>
                  <a:rPr lang="en-US" sz="1100" b="0" i="1"/>
                  <a:t>Cost Estimate of the Bipartisan Budget Act of 2013</a:t>
                </a:r>
                <a:r>
                  <a:rPr lang="en-US" sz="1100" b="0"/>
                  <a:t>, </a:t>
                </a:r>
                <a:r>
                  <a:rPr lang="en-US" sz="1100" b="0" i="1"/>
                  <a:t>Updated Budget Projections: Fiscal Years 2013 to 2023</a:t>
                </a:r>
                <a:r>
                  <a:rPr lang="en-US" sz="1100" b="0"/>
                  <a:t>, and </a:t>
                </a:r>
                <a:r>
                  <a:rPr lang="en-US" sz="1100" b="0" i="1"/>
                  <a:t>Deficits Projected in CBO's Baseline and Under an Alternative Fiscal Scenario</a:t>
                </a:r>
                <a:r>
                  <a:rPr lang="en-US" sz="1100" b="0"/>
                  <a:t>. Accessed December 17, 2013. </a:t>
                </a:r>
              </a:p>
            </c:rich>
          </c:tx>
          <c:layout>
            <c:manualLayout>
              <c:xMode val="edge"/>
              <c:yMode val="edge"/>
              <c:x val="0.20649539159976901"/>
              <c:y val="0.888855662261266"/>
            </c:manualLayout>
          </c:layout>
          <c:overlay val="0"/>
        </c:title>
        <c:numFmt formatCode="General" sourceLinked="1"/>
        <c:majorTickMark val="in"/>
        <c:minorTickMark val="none"/>
        <c:tickLblPos val="high"/>
        <c:crossAx val="104372992"/>
        <c:crosses val="autoZero"/>
        <c:auto val="1"/>
        <c:lblAlgn val="ctr"/>
        <c:lblOffset val="100"/>
        <c:noMultiLvlLbl val="0"/>
      </c:catAx>
      <c:valAx>
        <c:axId val="10437299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alpha val="14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 Billions of Dollars</a:t>
                </a:r>
              </a:p>
            </c:rich>
          </c:tx>
          <c:layout>
            <c:manualLayout>
              <c:xMode val="edge"/>
              <c:yMode val="edge"/>
              <c:x val="1.02550208807371E-2"/>
              <c:y val="0.3579505105946280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9774208"/>
        <c:crosses val="autoZero"/>
        <c:crossBetween val="between"/>
        <c:majorUnit val="400"/>
      </c:valAx>
      <c:spPr>
        <a:ln>
          <a:noFill/>
        </a:ln>
      </c:spPr>
    </c:plotArea>
    <c:legend>
      <c:legendPos val="l"/>
      <c:layout>
        <c:manualLayout>
          <c:xMode val="edge"/>
          <c:yMode val="edge"/>
          <c:x val="0.20102950177943801"/>
          <c:y val="0.61672249086017905"/>
          <c:w val="0.66164207649347095"/>
          <c:h val="0.157876676671552"/>
        </c:manualLayout>
      </c:layout>
      <c:overlay val="1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Gotham Narrow Book"/>
          <a:cs typeface="Gotham Narrow Book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Outlays in the Ryan-Murray Budget Proposal and CBO Baseline</a:t>
            </a:r>
          </a:p>
        </c:rich>
      </c:tx>
      <c:layout>
        <c:manualLayout>
          <c:xMode val="edge"/>
          <c:yMode val="edge"/>
          <c:x val="0.13163385233222799"/>
          <c:y val="1.743589690785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25014259322701"/>
          <c:y val="0.106010081586612"/>
          <c:w val="0.81732769090455903"/>
          <c:h val="0.65136958455371696"/>
        </c:manualLayout>
      </c:layout>
      <c:lineChart>
        <c:grouping val="standard"/>
        <c:varyColors val="0"/>
        <c:ser>
          <c:idx val="0"/>
          <c:order val="0"/>
          <c:tx>
            <c:v>Ryan-Murray Proposal</c:v>
          </c:tx>
          <c:spPr>
            <a:ln w="38100">
              <a:solidFill>
                <a:srgbClr val="F2583E"/>
              </a:solidFill>
            </a:ln>
          </c:spPr>
          <c:marker>
            <c:symbol val="none"/>
          </c:marker>
          <c:cat>
            <c:numRef>
              <c:f>Data!$C$6:$M$6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Data!$C$12:$M$12</c:f>
              <c:numCache>
                <c:formatCode>#,##0</c:formatCode>
                <c:ptCount val="11"/>
                <c:pt idx="0">
                  <c:v>3455</c:v>
                </c:pt>
                <c:pt idx="1">
                  <c:v>3599</c:v>
                </c:pt>
                <c:pt idx="2">
                  <c:v>3773.8</c:v>
                </c:pt>
                <c:pt idx="3">
                  <c:v>4033.9</c:v>
                </c:pt>
                <c:pt idx="4">
                  <c:v>4256.3999999999996</c:v>
                </c:pt>
                <c:pt idx="5">
                  <c:v>4480.3999999999996</c:v>
                </c:pt>
                <c:pt idx="6">
                  <c:v>4747.3</c:v>
                </c:pt>
                <c:pt idx="7">
                  <c:v>5007.3999999999996</c:v>
                </c:pt>
                <c:pt idx="8">
                  <c:v>5270.4</c:v>
                </c:pt>
                <c:pt idx="9">
                  <c:v>5600.7</c:v>
                </c:pt>
                <c:pt idx="10">
                  <c:v>5829.5</c:v>
                </c:pt>
              </c:numCache>
            </c:numRef>
          </c:val>
          <c:smooth val="0"/>
        </c:ser>
        <c:ser>
          <c:idx val="1"/>
          <c:order val="1"/>
          <c:tx>
            <c:v>CBO Baseline</c:v>
          </c:tx>
          <c:spPr>
            <a:ln w="38100">
              <a:solidFill>
                <a:srgbClr val="00818C"/>
              </a:solidFill>
            </a:ln>
          </c:spPr>
          <c:marker>
            <c:symbol val="none"/>
          </c:marker>
          <c:cat>
            <c:numRef>
              <c:f>Data!$C$6:$M$6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Data!$C$19:$M$19</c:f>
              <c:numCache>
                <c:formatCode>#,##0</c:formatCode>
                <c:ptCount val="11"/>
                <c:pt idx="0">
                  <c:v>3455</c:v>
                </c:pt>
                <c:pt idx="1">
                  <c:v>3602</c:v>
                </c:pt>
                <c:pt idx="2">
                  <c:v>3777</c:v>
                </c:pt>
                <c:pt idx="3">
                  <c:v>4038</c:v>
                </c:pt>
                <c:pt idx="4">
                  <c:v>4261</c:v>
                </c:pt>
                <c:pt idx="5">
                  <c:v>4485</c:v>
                </c:pt>
                <c:pt idx="6">
                  <c:v>4752</c:v>
                </c:pt>
                <c:pt idx="7">
                  <c:v>5012</c:v>
                </c:pt>
                <c:pt idx="8">
                  <c:v>5275</c:v>
                </c:pt>
                <c:pt idx="9">
                  <c:v>5620</c:v>
                </c:pt>
                <c:pt idx="10">
                  <c:v>5855</c:v>
                </c:pt>
              </c:numCache>
            </c:numRef>
          </c:val>
          <c:smooth val="0"/>
        </c:ser>
        <c:ser>
          <c:idx val="2"/>
          <c:order val="2"/>
          <c:tx>
            <c:v>CBO Alternative</c:v>
          </c:tx>
          <c:spPr>
            <a:ln w="38100">
              <a:solidFill>
                <a:srgbClr val="747E80"/>
              </a:solidFill>
            </a:ln>
          </c:spPr>
          <c:marker>
            <c:symbol val="none"/>
          </c:marker>
          <c:val>
            <c:numRef>
              <c:f>Data!$C$26:$M$26</c:f>
              <c:numCache>
                <c:formatCode>#,##0</c:formatCode>
                <c:ptCount val="11"/>
                <c:pt idx="0">
                  <c:v>3455.2441290836023</c:v>
                </c:pt>
                <c:pt idx="1">
                  <c:v>3670.5776528911433</c:v>
                </c:pt>
                <c:pt idx="2">
                  <c:v>3881.2622988520502</c:v>
                </c:pt>
                <c:pt idx="3">
                  <c:v>4156.477763516732</c:v>
                </c:pt>
                <c:pt idx="4">
                  <c:v>4392.8816998508619</c:v>
                </c:pt>
                <c:pt idx="5">
                  <c:v>4632.0668710279388</c:v>
                </c:pt>
                <c:pt idx="6">
                  <c:v>4933.6867303663585</c:v>
                </c:pt>
                <c:pt idx="7">
                  <c:v>5208.5480184554335</c:v>
                </c:pt>
                <c:pt idx="8">
                  <c:v>5485.36120772098</c:v>
                </c:pt>
                <c:pt idx="9">
                  <c:v>5836.1360163149675</c:v>
                </c:pt>
                <c:pt idx="10">
                  <c:v>6082.1535215873528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3968"/>
        <c:axId val="108563840"/>
      </c:lineChart>
      <c:catAx>
        <c:axId val="10632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/>
                </a:pPr>
                <a:r>
                  <a:rPr lang="en-US" sz="1000"/>
                  <a:t>Source: Congressional Budget Office, Cost Estimate of the Bipartisan Budget Act of 2013, and Updated Budget Projections: Fiscal Years 2013 to 2023. Accessed December 17, 2013.</a:t>
                </a:r>
              </a:p>
              <a:p>
                <a:pPr algn="r">
                  <a:defRPr/>
                </a:pPr>
                <a:r>
                  <a:rPr lang="en-US" sz="1000"/>
                  <a:t> Produced by Veronique de Rugy, Mercatus Center at George Mason University.</a:t>
                </a:r>
              </a:p>
            </c:rich>
          </c:tx>
          <c:layout>
            <c:manualLayout>
              <c:xMode val="edge"/>
              <c:yMode val="edge"/>
              <c:x val="0.16349748746533199"/>
              <c:y val="0.84830786851480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8563840"/>
        <c:crosses val="autoZero"/>
        <c:auto val="1"/>
        <c:lblAlgn val="ctr"/>
        <c:lblOffset val="100"/>
        <c:noMultiLvlLbl val="0"/>
      </c:catAx>
      <c:valAx>
        <c:axId val="108563840"/>
        <c:scaling>
          <c:orientation val="minMax"/>
          <c:max val="6500"/>
          <c:min val="3000"/>
        </c:scaling>
        <c:delete val="0"/>
        <c:axPos val="l"/>
        <c:majorGridlines>
          <c:spPr>
            <a:ln>
              <a:solidFill>
                <a:schemeClr val="tx1">
                  <a:alpha val="21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In Billions of Dollars</a:t>
                </a:r>
              </a:p>
            </c:rich>
          </c:tx>
          <c:layout>
            <c:manualLayout>
              <c:xMode val="edge"/>
              <c:yMode val="edge"/>
              <c:x val="1.6182814318880499E-2"/>
              <c:y val="0.2162838920971970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632396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84875386121922"/>
          <c:y val="0.14733212757928099"/>
          <c:w val="0.27265353626535499"/>
          <c:h val="0.15584448346927701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Gotham Narrow Book"/>
          <a:cs typeface="Gotham Narrow Book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4" workbookViewId="0" zoomToFit="1"/>
  </sheetViews>
  <pageMargins left="0.75" right="0.75" top="1" bottom="1" header="0.5" footer="0.5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3245" cy="629199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0.13325</cdr:x>
      <cdr:y>0.74132</cdr:y>
    </cdr:from>
    <cdr:to>
      <cdr:x>0.97011</cdr:x>
      <cdr:y>0.85348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141932" y="4319706"/>
          <a:ext cx="7171765" cy="653570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245" cy="629199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0.132</cdr:x>
      <cdr:y>0.7578</cdr:y>
    </cdr:from>
    <cdr:to>
      <cdr:x>0.97883</cdr:x>
      <cdr:y>0.86081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131260" y="4415757"/>
          <a:ext cx="7257142" cy="600209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3245" cy="629199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0.12848</cdr:x>
      <cdr:y>0.76004</cdr:y>
    </cdr:from>
    <cdr:to>
      <cdr:x>0.97879</cdr:x>
      <cdr:y>0.86569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99244" y="4394412"/>
          <a:ext cx="7275117" cy="610881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15</xdr:col>
      <xdr:colOff>12700</xdr:colOff>
      <xdr:row>51</xdr:row>
      <xdr:rowOff>101600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0800" y="8763000"/>
          <a:ext cx="10299700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15</xdr:col>
      <xdr:colOff>12700</xdr:colOff>
      <xdr:row>57</xdr:row>
      <xdr:rowOff>50800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0800" y="9829800"/>
          <a:ext cx="10299700" cy="5842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15</xdr:col>
      <xdr:colOff>12700</xdr:colOff>
      <xdr:row>62</xdr:row>
      <xdr:rowOff>50800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20800" y="10718800"/>
          <a:ext cx="10299700" cy="584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69832" cy="58270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bo.gov/publication/44194" TargetMode="External"/><Relationship Id="rId2" Type="http://schemas.openxmlformats.org/officeDocument/2006/relationships/hyperlink" Target="http://www.cbo.gov/sites/default/files/cbofiles/attachments/Bipartisan%20Budget%20Act%20of%202013.pdf" TargetMode="External"/><Relationship Id="rId1" Type="http://schemas.openxmlformats.org/officeDocument/2006/relationships/hyperlink" Target="http://cbo.gov/sites/default/files/cbofiles/attachments/44172-Baseline2.pdf" TargetMode="External"/><Relationship Id="rId4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topLeftCell="A29" workbookViewId="0">
      <selection activeCell="B60" sqref="B60"/>
    </sheetView>
  </sheetViews>
  <sheetFormatPr defaultColWidth="8.85546875" defaultRowHeight="15"/>
  <cols>
    <col min="1" max="1" width="17.28515625" bestFit="1" customWidth="1"/>
    <col min="2" max="2" width="17.42578125" style="3" bestFit="1" customWidth="1"/>
    <col min="14" max="14" width="10" bestFit="1" customWidth="1"/>
    <col min="15" max="15" width="10.28515625" bestFit="1" customWidth="1"/>
  </cols>
  <sheetData>
    <row r="1" spans="1:15">
      <c r="A1" t="s">
        <v>11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3" t="s">
        <v>9</v>
      </c>
      <c r="O1" s="13"/>
    </row>
    <row r="2" spans="1:15">
      <c r="C2" s="3">
        <v>2013</v>
      </c>
      <c r="D2" s="3">
        <v>2014</v>
      </c>
      <c r="E2" s="3">
        <v>2015</v>
      </c>
      <c r="F2" s="3">
        <v>2016</v>
      </c>
      <c r="G2" s="3">
        <v>2017</v>
      </c>
      <c r="H2" s="3">
        <v>2018</v>
      </c>
      <c r="I2" s="3">
        <v>2019</v>
      </c>
      <c r="J2" s="3">
        <v>2020</v>
      </c>
      <c r="K2" s="3">
        <v>2021</v>
      </c>
      <c r="L2" s="3">
        <v>2022</v>
      </c>
      <c r="M2" s="3">
        <v>2023</v>
      </c>
      <c r="N2" s="3" t="s">
        <v>7</v>
      </c>
      <c r="O2" s="3" t="s">
        <v>8</v>
      </c>
    </row>
    <row r="3" spans="1:15">
      <c r="B3" s="3" t="s">
        <v>10</v>
      </c>
      <c r="C3" s="1">
        <v>16034</v>
      </c>
      <c r="D3" s="1">
        <v>16646</v>
      </c>
      <c r="E3" s="1">
        <v>17632</v>
      </c>
      <c r="F3" s="1">
        <v>18792</v>
      </c>
      <c r="G3" s="1">
        <v>19959</v>
      </c>
      <c r="H3" s="1">
        <v>20943</v>
      </c>
      <c r="I3" s="1">
        <v>21890</v>
      </c>
      <c r="J3" s="1">
        <v>22854</v>
      </c>
      <c r="K3" s="1">
        <v>23842</v>
      </c>
      <c r="L3" s="1">
        <v>24858</v>
      </c>
      <c r="M3" s="1">
        <v>25910</v>
      </c>
      <c r="N3" s="1">
        <v>93972</v>
      </c>
      <c r="O3" s="1">
        <v>213326</v>
      </c>
    </row>
    <row r="5" spans="1:15" s="3" customFormat="1" ht="15.7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4" t="s">
        <v>9</v>
      </c>
      <c r="O5" s="14"/>
    </row>
    <row r="6" spans="1:15" s="3" customFormat="1" ht="15.75">
      <c r="B6" s="10"/>
      <c r="C6" s="10">
        <v>2013</v>
      </c>
      <c r="D6" s="10">
        <v>2014</v>
      </c>
      <c r="E6" s="10">
        <v>2015</v>
      </c>
      <c r="F6" s="10">
        <v>2016</v>
      </c>
      <c r="G6" s="10">
        <v>2017</v>
      </c>
      <c r="H6" s="10">
        <v>2018</v>
      </c>
      <c r="I6" s="10">
        <v>2019</v>
      </c>
      <c r="J6" s="10">
        <v>2020</v>
      </c>
      <c r="K6" s="10">
        <v>2021</v>
      </c>
      <c r="L6" s="10">
        <v>2022</v>
      </c>
      <c r="M6" s="10">
        <v>2023</v>
      </c>
      <c r="N6" s="10" t="s">
        <v>7</v>
      </c>
      <c r="O6" s="10" t="s">
        <v>8</v>
      </c>
    </row>
    <row r="7" spans="1:15" ht="15.75">
      <c r="A7" s="2" t="s">
        <v>6</v>
      </c>
      <c r="B7" s="10" t="s">
        <v>12</v>
      </c>
      <c r="C7" s="11"/>
      <c r="D7" s="11">
        <f>-3</f>
        <v>-3</v>
      </c>
      <c r="E7" s="11">
        <v>-3.2</v>
      </c>
      <c r="F7" s="11">
        <v>-4.0999999999999996</v>
      </c>
      <c r="G7" s="11">
        <v>-4.5999999999999996</v>
      </c>
      <c r="H7" s="11">
        <v>-4.5999999999999996</v>
      </c>
      <c r="I7" s="11">
        <v>-4.7</v>
      </c>
      <c r="J7" s="11">
        <v>-4.5999999999999996</v>
      </c>
      <c r="K7" s="11">
        <v>-4.5999999999999996</v>
      </c>
      <c r="L7" s="11">
        <v>-19.3</v>
      </c>
      <c r="M7" s="11">
        <v>-25.5</v>
      </c>
      <c r="N7" s="11">
        <v>-19.5</v>
      </c>
      <c r="O7" s="11">
        <v>-78.400000000000006</v>
      </c>
    </row>
    <row r="8" spans="1:15" ht="15.75">
      <c r="B8" s="10" t="s">
        <v>13</v>
      </c>
      <c r="C8" s="11"/>
      <c r="D8" s="12">
        <f>D20-D13</f>
        <v>0</v>
      </c>
      <c r="E8" s="11">
        <v>0.2</v>
      </c>
      <c r="F8" s="11">
        <v>0.3</v>
      </c>
      <c r="G8" s="11">
        <v>0.5</v>
      </c>
      <c r="H8" s="11">
        <v>0.6</v>
      </c>
      <c r="I8" s="11">
        <v>0.7</v>
      </c>
      <c r="J8" s="11">
        <v>0.9</v>
      </c>
      <c r="K8" s="11">
        <v>1</v>
      </c>
      <c r="L8" s="11">
        <v>1.1000000000000001</v>
      </c>
      <c r="M8" s="11">
        <v>1.3</v>
      </c>
      <c r="N8" s="11">
        <v>1.7</v>
      </c>
      <c r="O8" s="11">
        <v>6.6</v>
      </c>
    </row>
    <row r="9" spans="1:15" ht="15.75">
      <c r="B9" s="10" t="s">
        <v>14</v>
      </c>
      <c r="C9" s="11"/>
      <c r="D9" s="11">
        <f>-3.1</f>
        <v>-3.1</v>
      </c>
      <c r="E9" s="11">
        <v>-3.4</v>
      </c>
      <c r="F9" s="11">
        <v>-4.5</v>
      </c>
      <c r="G9" s="11">
        <v>-5.0999999999999996</v>
      </c>
      <c r="H9" s="11">
        <v>-5.0999999999999996</v>
      </c>
      <c r="I9" s="11">
        <v>-5.4</v>
      </c>
      <c r="J9" s="11">
        <v>-5.5</v>
      </c>
      <c r="K9" s="11">
        <v>-5.6</v>
      </c>
      <c r="L9" s="11">
        <v>-20.5</v>
      </c>
      <c r="M9" s="11">
        <v>-26.8</v>
      </c>
      <c r="N9" s="11">
        <v>-21.2</v>
      </c>
      <c r="O9" s="11">
        <v>-85</v>
      </c>
    </row>
    <row r="10" spans="1:15">
      <c r="B10" s="8" t="s">
        <v>15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2" spans="1:15">
      <c r="B12" s="3" t="s">
        <v>2</v>
      </c>
      <c r="C12" s="1">
        <v>3455</v>
      </c>
      <c r="D12" s="1">
        <f>D19+D7</f>
        <v>3599</v>
      </c>
      <c r="E12" s="1">
        <f t="shared" ref="E12:O12" si="0">E19+E7</f>
        <v>3773.8</v>
      </c>
      <c r="F12" s="1">
        <f t="shared" si="0"/>
        <v>4033.9</v>
      </c>
      <c r="G12" s="1">
        <f t="shared" si="0"/>
        <v>4256.3999999999996</v>
      </c>
      <c r="H12" s="1">
        <f t="shared" si="0"/>
        <v>4480.3999999999996</v>
      </c>
      <c r="I12" s="1">
        <f t="shared" si="0"/>
        <v>4747.3</v>
      </c>
      <c r="J12" s="1">
        <f t="shared" si="0"/>
        <v>5007.3999999999996</v>
      </c>
      <c r="K12" s="1">
        <f t="shared" si="0"/>
        <v>5270.4</v>
      </c>
      <c r="L12" s="1">
        <f t="shared" si="0"/>
        <v>5600.7</v>
      </c>
      <c r="M12" s="1">
        <f t="shared" si="0"/>
        <v>5829.5</v>
      </c>
      <c r="N12" s="1">
        <f t="shared" si="0"/>
        <v>20143.5</v>
      </c>
      <c r="O12" s="1">
        <f t="shared" si="0"/>
        <v>46598.6</v>
      </c>
    </row>
    <row r="13" spans="1:15">
      <c r="B13" s="3" t="s">
        <v>3</v>
      </c>
      <c r="C13" s="1">
        <v>2813</v>
      </c>
      <c r="D13" s="1">
        <v>3042</v>
      </c>
      <c r="E13" s="1">
        <f>E20+E8</f>
        <v>3399.2</v>
      </c>
      <c r="F13" s="1">
        <f t="shared" ref="F13:O13" si="1">F20+F8</f>
        <v>3606.3</v>
      </c>
      <c r="G13" s="1">
        <f t="shared" si="1"/>
        <v>3779.5</v>
      </c>
      <c r="H13" s="1">
        <f t="shared" si="1"/>
        <v>3943.6</v>
      </c>
      <c r="I13" s="1">
        <f t="shared" si="1"/>
        <v>4103.7</v>
      </c>
      <c r="J13" s="1">
        <f t="shared" si="1"/>
        <v>4280.8999999999996</v>
      </c>
      <c r="K13" s="1">
        <f t="shared" si="1"/>
        <v>4495</v>
      </c>
      <c r="L13" s="1">
        <f t="shared" si="1"/>
        <v>4733.1000000000004</v>
      </c>
      <c r="M13" s="1">
        <f t="shared" si="1"/>
        <v>4960.3</v>
      </c>
      <c r="N13" s="1">
        <f t="shared" si="1"/>
        <v>17770.7</v>
      </c>
      <c r="O13" s="1">
        <f t="shared" si="1"/>
        <v>40342.6</v>
      </c>
    </row>
    <row r="14" spans="1:15">
      <c r="B14" s="3" t="s">
        <v>4</v>
      </c>
      <c r="C14">
        <v>-642</v>
      </c>
      <c r="D14" s="1">
        <f>D21-D9</f>
        <v>-556.9</v>
      </c>
      <c r="E14" s="1">
        <f t="shared" ref="E14:O14" si="2">E21-E9</f>
        <v>-374.6</v>
      </c>
      <c r="F14" s="1">
        <f>F21-F9</f>
        <v>-427.5</v>
      </c>
      <c r="G14" s="1">
        <f t="shared" si="2"/>
        <v>-476.9</v>
      </c>
      <c r="H14" s="1">
        <f t="shared" si="2"/>
        <v>-536.9</v>
      </c>
      <c r="I14" s="1">
        <f t="shared" si="2"/>
        <v>-642.6</v>
      </c>
      <c r="J14" s="1">
        <f t="shared" si="2"/>
        <v>-727.5</v>
      </c>
      <c r="K14" s="1">
        <f t="shared" si="2"/>
        <v>-776.4</v>
      </c>
      <c r="L14" s="1">
        <f t="shared" si="2"/>
        <v>-868.5</v>
      </c>
      <c r="M14" s="1">
        <f t="shared" si="2"/>
        <v>-868.2</v>
      </c>
      <c r="N14" s="1">
        <f t="shared" si="2"/>
        <v>-2372.8000000000002</v>
      </c>
      <c r="O14" s="1">
        <f t="shared" si="2"/>
        <v>-6255</v>
      </c>
    </row>
    <row r="15" spans="1:15">
      <c r="B15" s="3" t="s">
        <v>5</v>
      </c>
      <c r="C15" s="1">
        <v>12036</v>
      </c>
    </row>
    <row r="17" spans="1:29" s="3" customFormat="1">
      <c r="N17" s="13" t="s">
        <v>9</v>
      </c>
      <c r="O17" s="13"/>
    </row>
    <row r="18" spans="1:29" s="3" customFormat="1">
      <c r="C18" s="3">
        <v>2013</v>
      </c>
      <c r="D18" s="3">
        <v>2014</v>
      </c>
      <c r="E18" s="3">
        <v>2015</v>
      </c>
      <c r="F18" s="3">
        <v>2016</v>
      </c>
      <c r="G18" s="3">
        <v>2017</v>
      </c>
      <c r="H18" s="3">
        <v>2018</v>
      </c>
      <c r="I18" s="3">
        <v>2019</v>
      </c>
      <c r="J18" s="3">
        <v>2020</v>
      </c>
      <c r="K18" s="3">
        <v>2021</v>
      </c>
      <c r="L18" s="3">
        <v>2022</v>
      </c>
      <c r="M18" s="3">
        <v>2023</v>
      </c>
      <c r="N18" s="3" t="s">
        <v>7</v>
      </c>
      <c r="O18" s="3" t="s">
        <v>8</v>
      </c>
      <c r="Q18" s="3">
        <v>2013</v>
      </c>
      <c r="R18" s="3">
        <v>2014</v>
      </c>
      <c r="S18" s="3">
        <v>2015</v>
      </c>
      <c r="T18" s="3">
        <v>2016</v>
      </c>
      <c r="U18" s="3">
        <v>2017</v>
      </c>
      <c r="V18" s="3">
        <v>2018</v>
      </c>
      <c r="W18" s="3">
        <v>2019</v>
      </c>
      <c r="X18" s="3">
        <v>2020</v>
      </c>
      <c r="Y18" s="3">
        <v>2021</v>
      </c>
      <c r="Z18" s="3">
        <v>2022</v>
      </c>
      <c r="AA18" s="3">
        <v>2023</v>
      </c>
    </row>
    <row r="19" spans="1:29">
      <c r="A19" s="2" t="s">
        <v>0</v>
      </c>
      <c r="B19" s="3" t="s">
        <v>2</v>
      </c>
      <c r="C19" s="1">
        <v>3455</v>
      </c>
      <c r="D19" s="1">
        <v>3602</v>
      </c>
      <c r="E19" s="1">
        <v>3777</v>
      </c>
      <c r="F19" s="1">
        <v>4038</v>
      </c>
      <c r="G19" s="1">
        <v>4261</v>
      </c>
      <c r="H19" s="1">
        <v>4485</v>
      </c>
      <c r="I19" s="1">
        <v>4752</v>
      </c>
      <c r="J19" s="1">
        <v>5012</v>
      </c>
      <c r="K19" s="1">
        <v>5275</v>
      </c>
      <c r="L19" s="1">
        <v>5620</v>
      </c>
      <c r="M19" s="1">
        <v>5855</v>
      </c>
      <c r="N19" s="1">
        <v>20163</v>
      </c>
      <c r="O19" s="1">
        <v>46677</v>
      </c>
      <c r="Q19" s="7">
        <f>C19-C12</f>
        <v>0</v>
      </c>
      <c r="R19" s="7">
        <f t="shared" ref="R19:Z19" si="3">D19-D12</f>
        <v>3</v>
      </c>
      <c r="S19" s="7">
        <f t="shared" si="3"/>
        <v>3.1999999999998181</v>
      </c>
      <c r="T19" s="7">
        <f t="shared" si="3"/>
        <v>4.0999999999999091</v>
      </c>
      <c r="U19" s="7">
        <f t="shared" si="3"/>
        <v>4.6000000000003638</v>
      </c>
      <c r="V19" s="7">
        <f t="shared" si="3"/>
        <v>4.6000000000003638</v>
      </c>
      <c r="W19" s="7">
        <f t="shared" si="3"/>
        <v>4.6999999999998181</v>
      </c>
      <c r="X19" s="7">
        <f t="shared" si="3"/>
        <v>4.6000000000003638</v>
      </c>
      <c r="Y19" s="7">
        <f t="shared" si="3"/>
        <v>4.6000000000003638</v>
      </c>
      <c r="Z19" s="7">
        <f t="shared" si="3"/>
        <v>19.300000000000182</v>
      </c>
      <c r="AA19" s="7">
        <f>M19-M12</f>
        <v>25.5</v>
      </c>
      <c r="AB19" s="7">
        <f>SUM(P19:AA19)</f>
        <v>78.200000000001182</v>
      </c>
      <c r="AC19" s="7">
        <f>AVERAGE(Q19:AA19)</f>
        <v>7.1090909090910168</v>
      </c>
    </row>
    <row r="20" spans="1:29">
      <c r="B20" s="3" t="s">
        <v>3</v>
      </c>
      <c r="C20" s="1">
        <v>2813</v>
      </c>
      <c r="D20" s="1">
        <v>3042</v>
      </c>
      <c r="E20" s="1">
        <v>3399</v>
      </c>
      <c r="F20" s="1">
        <v>3606</v>
      </c>
      <c r="G20" s="1">
        <v>3779</v>
      </c>
      <c r="H20" s="1">
        <v>3943</v>
      </c>
      <c r="I20" s="1">
        <v>4103</v>
      </c>
      <c r="J20" s="1">
        <v>4280</v>
      </c>
      <c r="K20" s="1">
        <v>4494</v>
      </c>
      <c r="L20" s="1">
        <v>4732</v>
      </c>
      <c r="M20" s="1">
        <v>4959</v>
      </c>
      <c r="N20" s="1">
        <v>17769</v>
      </c>
      <c r="O20" s="1">
        <v>40336</v>
      </c>
    </row>
    <row r="21" spans="1:29">
      <c r="B21" s="3" t="s">
        <v>4</v>
      </c>
      <c r="C21">
        <v>-642</v>
      </c>
      <c r="D21">
        <v>-560</v>
      </c>
      <c r="E21">
        <v>-378</v>
      </c>
      <c r="F21">
        <v>-432</v>
      </c>
      <c r="G21">
        <v>-482</v>
      </c>
      <c r="H21">
        <v>-542</v>
      </c>
      <c r="I21">
        <v>-648</v>
      </c>
      <c r="J21">
        <v>-733</v>
      </c>
      <c r="K21">
        <v>-782</v>
      </c>
      <c r="L21">
        <v>-889</v>
      </c>
      <c r="M21">
        <v>-895</v>
      </c>
      <c r="N21" s="1">
        <v>-2394</v>
      </c>
      <c r="O21" s="1">
        <v>-6340</v>
      </c>
    </row>
    <row r="22" spans="1:29">
      <c r="B22" s="3" t="s">
        <v>5</v>
      </c>
      <c r="C22" s="1">
        <v>12036</v>
      </c>
      <c r="D22" s="1">
        <v>12685</v>
      </c>
      <c r="E22" s="1">
        <v>13156</v>
      </c>
      <c r="F22" s="1">
        <v>13666</v>
      </c>
      <c r="G22" s="1">
        <v>14223</v>
      </c>
      <c r="H22" s="1">
        <v>14827</v>
      </c>
      <c r="I22" s="1">
        <v>15537</v>
      </c>
      <c r="J22" s="1">
        <v>16330</v>
      </c>
      <c r="K22" s="1">
        <v>17168</v>
      </c>
      <c r="L22" s="1">
        <v>18118</v>
      </c>
      <c r="M22" s="1">
        <v>19070</v>
      </c>
    </row>
    <row r="24" spans="1:29" s="3" customFormat="1">
      <c r="N24" s="13" t="s">
        <v>9</v>
      </c>
      <c r="O24" s="13"/>
    </row>
    <row r="25" spans="1:29" s="3" customFormat="1">
      <c r="C25" s="3">
        <v>2013</v>
      </c>
      <c r="D25" s="3">
        <v>2014</v>
      </c>
      <c r="E25" s="3">
        <v>2015</v>
      </c>
      <c r="F25" s="3">
        <v>2016</v>
      </c>
      <c r="G25" s="3">
        <v>2017</v>
      </c>
      <c r="H25" s="3">
        <v>2018</v>
      </c>
      <c r="I25" s="3">
        <v>2019</v>
      </c>
      <c r="J25" s="3">
        <v>2020</v>
      </c>
      <c r="K25" s="3">
        <v>2021</v>
      </c>
      <c r="L25" s="3">
        <v>2022</v>
      </c>
      <c r="M25" s="3">
        <v>2023</v>
      </c>
      <c r="N25" s="3" t="s">
        <v>7</v>
      </c>
      <c r="O25" s="3" t="s">
        <v>8</v>
      </c>
    </row>
    <row r="26" spans="1:29">
      <c r="A26" s="2" t="s">
        <v>1</v>
      </c>
      <c r="B26" s="3" t="s">
        <v>2</v>
      </c>
      <c r="C26" s="5">
        <v>3455.2441290836023</v>
      </c>
      <c r="D26" s="5">
        <v>3670.5776528911433</v>
      </c>
      <c r="E26" s="5">
        <v>3881.2622988520502</v>
      </c>
      <c r="F26" s="5">
        <v>4156.477763516732</v>
      </c>
      <c r="G26" s="5">
        <v>4392.8816998508619</v>
      </c>
      <c r="H26" s="5">
        <v>4632.0668710279388</v>
      </c>
      <c r="I26" s="5">
        <v>4933.6867303663585</v>
      </c>
      <c r="J26" s="5">
        <v>5208.5480184554335</v>
      </c>
      <c r="K26" s="5">
        <v>5485.36120772098</v>
      </c>
      <c r="L26" s="5">
        <v>5836.1360163149675</v>
      </c>
      <c r="M26" s="5">
        <v>6082.1535215873528</v>
      </c>
      <c r="N26" s="5">
        <v>20733.266286138725</v>
      </c>
      <c r="O26" s="5">
        <v>48279.151780583816</v>
      </c>
    </row>
    <row r="27" spans="1:29">
      <c r="B27" s="3" t="s">
        <v>3</v>
      </c>
      <c r="C27" s="5">
        <v>2813.3402933600023</v>
      </c>
      <c r="D27" s="5">
        <v>2987.658270770803</v>
      </c>
      <c r="E27" s="5">
        <v>3304.6560634305902</v>
      </c>
      <c r="F27" s="5">
        <v>3519.3054357948313</v>
      </c>
      <c r="G27" s="5">
        <v>3695.633053088507</v>
      </c>
      <c r="H27" s="5">
        <v>3861.919792070194</v>
      </c>
      <c r="I27" s="5">
        <v>4022.1001762062065</v>
      </c>
      <c r="J27" s="5">
        <v>4198.4670108519804</v>
      </c>
      <c r="K27" s="5">
        <v>4409.2883919196038</v>
      </c>
      <c r="L27" s="5">
        <v>4642.8104472811856</v>
      </c>
      <c r="M27" s="5">
        <v>4863.5619536455079</v>
      </c>
      <c r="N27" s="5">
        <v>17369.172615154926</v>
      </c>
      <c r="O27" s="5">
        <v>39505.400595059407</v>
      </c>
    </row>
    <row r="28" spans="1:29">
      <c r="B28" s="3" t="s">
        <v>4</v>
      </c>
      <c r="C28" s="6">
        <v>-641.90383572359997</v>
      </c>
      <c r="D28" s="6">
        <v>-682.91938212034029</v>
      </c>
      <c r="E28" s="6">
        <v>-576.60623542146004</v>
      </c>
      <c r="F28" s="6">
        <v>-637.17232772190073</v>
      </c>
      <c r="G28" s="6">
        <v>-697.24864676235484</v>
      </c>
      <c r="H28" s="6">
        <v>-770.14707895774472</v>
      </c>
      <c r="I28" s="6">
        <v>-911.58655416015199</v>
      </c>
      <c r="J28" s="6">
        <v>-1010.0810076034531</v>
      </c>
      <c r="K28" s="6">
        <v>-1076.0728158013762</v>
      </c>
      <c r="L28" s="6">
        <v>-1193.3255690337819</v>
      </c>
      <c r="M28" s="6">
        <v>-1218.5915679418449</v>
      </c>
      <c r="N28" s="6">
        <v>-3364.0936709837988</v>
      </c>
      <c r="O28" s="6">
        <v>-8773.7511855244084</v>
      </c>
    </row>
    <row r="29" spans="1:29">
      <c r="B29" s="3" t="s">
        <v>5</v>
      </c>
      <c r="C29" s="5">
        <v>12036.0728357236</v>
      </c>
      <c r="D29" s="5">
        <v>12807.740217843941</v>
      </c>
      <c r="E29" s="5">
        <v>13477.431511235869</v>
      </c>
      <c r="F29" s="5">
        <v>14193.063641271139</v>
      </c>
      <c r="G29" s="5">
        <v>14964.571288033494</v>
      </c>
      <c r="H29" s="5">
        <v>15797.695566991239</v>
      </c>
      <c r="I29" s="5">
        <v>16770.576121151393</v>
      </c>
      <c r="J29" s="5">
        <v>17840.541128754845</v>
      </c>
      <c r="K29" s="5">
        <v>18973.418944556222</v>
      </c>
      <c r="L29" s="5">
        <v>20228.469513590004</v>
      </c>
      <c r="M29" s="5">
        <v>21503.456081531847</v>
      </c>
      <c r="N29" s="4"/>
      <c r="O29" s="4"/>
    </row>
    <row r="33" spans="2:15" ht="18.95" customHeight="1">
      <c r="B33" s="15" t="s">
        <v>16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6"/>
      <c r="N33" s="15" t="s">
        <v>9</v>
      </c>
      <c r="O33" s="16"/>
    </row>
    <row r="34" spans="2:15" ht="15.75">
      <c r="B34" s="10"/>
      <c r="C34" s="10">
        <v>2013</v>
      </c>
      <c r="D34" s="10">
        <v>2014</v>
      </c>
      <c r="E34" s="10">
        <v>2015</v>
      </c>
      <c r="F34" s="10">
        <v>2016</v>
      </c>
      <c r="G34" s="10">
        <v>2017</v>
      </c>
      <c r="H34" s="10">
        <v>2018</v>
      </c>
      <c r="I34" s="10">
        <v>2019</v>
      </c>
      <c r="J34" s="10">
        <v>2020</v>
      </c>
      <c r="K34" s="10">
        <v>2021</v>
      </c>
      <c r="L34" s="10">
        <v>2022</v>
      </c>
      <c r="M34" s="10">
        <v>2023</v>
      </c>
      <c r="N34" s="10" t="s">
        <v>7</v>
      </c>
      <c r="O34" s="10" t="s">
        <v>8</v>
      </c>
    </row>
    <row r="35" spans="2:15" ht="15.75">
      <c r="B35" s="10" t="s">
        <v>12</v>
      </c>
      <c r="C35" s="11">
        <v>0</v>
      </c>
      <c r="D35" s="11">
        <f>-3</f>
        <v>-3</v>
      </c>
      <c r="E35" s="11">
        <v>-3.2</v>
      </c>
      <c r="F35" s="11">
        <v>-4.0999999999999996</v>
      </c>
      <c r="G35" s="11">
        <v>-4.5999999999999996</v>
      </c>
      <c r="H35" s="11">
        <v>-4.5999999999999996</v>
      </c>
      <c r="I35" s="11">
        <v>-4.7</v>
      </c>
      <c r="J35" s="11">
        <v>-4.5999999999999996</v>
      </c>
      <c r="K35" s="11">
        <v>-4.5999999999999996</v>
      </c>
      <c r="L35" s="11">
        <v>-19.3</v>
      </c>
      <c r="M35" s="11">
        <v>-25.5</v>
      </c>
      <c r="N35" s="11">
        <v>-19.5</v>
      </c>
      <c r="O35" s="11">
        <v>-78.400000000000006</v>
      </c>
    </row>
    <row r="38" spans="2:15" ht="15.75">
      <c r="B38" s="15" t="s">
        <v>16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6"/>
      <c r="N38" s="15" t="s">
        <v>9</v>
      </c>
      <c r="O38" s="16"/>
    </row>
    <row r="39" spans="2:15" ht="15.75">
      <c r="B39" s="10"/>
      <c r="C39" s="10">
        <v>2013</v>
      </c>
      <c r="D39" s="10">
        <v>2014</v>
      </c>
      <c r="E39" s="10">
        <v>2015</v>
      </c>
      <c r="F39" s="10">
        <v>2016</v>
      </c>
      <c r="G39" s="10">
        <v>2017</v>
      </c>
      <c r="H39" s="10">
        <v>2018</v>
      </c>
      <c r="I39" s="10">
        <v>2019</v>
      </c>
      <c r="J39" s="10">
        <v>2020</v>
      </c>
      <c r="K39" s="10">
        <v>2021</v>
      </c>
      <c r="L39" s="10">
        <v>2022</v>
      </c>
      <c r="M39" s="10">
        <v>2023</v>
      </c>
      <c r="N39" s="10" t="s">
        <v>7</v>
      </c>
      <c r="O39" s="10" t="s">
        <v>8</v>
      </c>
    </row>
    <row r="40" spans="2:15" ht="15.75">
      <c r="B40" s="10" t="s">
        <v>13</v>
      </c>
      <c r="C40" s="11">
        <v>0</v>
      </c>
      <c r="D40" s="11">
        <v>0</v>
      </c>
      <c r="E40" s="11">
        <v>0.2</v>
      </c>
      <c r="F40" s="11">
        <v>0.3</v>
      </c>
      <c r="G40" s="11">
        <v>0.5</v>
      </c>
      <c r="H40" s="11">
        <v>0.6</v>
      </c>
      <c r="I40" s="11">
        <v>0.7</v>
      </c>
      <c r="J40" s="11">
        <v>0.9</v>
      </c>
      <c r="K40" s="11">
        <v>1</v>
      </c>
      <c r="L40" s="11">
        <v>1.1000000000000001</v>
      </c>
      <c r="M40" s="11">
        <v>1.3</v>
      </c>
      <c r="N40" s="11">
        <v>1.7</v>
      </c>
      <c r="O40" s="11">
        <v>6.6</v>
      </c>
    </row>
    <row r="42" spans="2:15" ht="15.75">
      <c r="B42" s="15" t="s">
        <v>16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6"/>
      <c r="N42" s="15" t="s">
        <v>9</v>
      </c>
      <c r="O42" s="16"/>
    </row>
    <row r="43" spans="2:15" ht="15.75">
      <c r="B43" s="10"/>
      <c r="C43" s="10">
        <v>2013</v>
      </c>
      <c r="D43" s="10">
        <v>2014</v>
      </c>
      <c r="E43" s="10">
        <v>2015</v>
      </c>
      <c r="F43" s="10">
        <v>2016</v>
      </c>
      <c r="G43" s="10">
        <v>2017</v>
      </c>
      <c r="H43" s="10">
        <v>2018</v>
      </c>
      <c r="I43" s="10">
        <v>2019</v>
      </c>
      <c r="J43" s="10">
        <v>2020</v>
      </c>
      <c r="K43" s="10">
        <v>2021</v>
      </c>
      <c r="L43" s="10">
        <v>2022</v>
      </c>
      <c r="M43" s="10">
        <v>2023</v>
      </c>
      <c r="N43" s="10" t="s">
        <v>7</v>
      </c>
      <c r="O43" s="10" t="s">
        <v>8</v>
      </c>
    </row>
    <row r="44" spans="2:15" ht="15.75">
      <c r="B44" s="10" t="s">
        <v>14</v>
      </c>
      <c r="C44" s="11"/>
      <c r="D44" s="11">
        <f>-3.1</f>
        <v>-3.1</v>
      </c>
      <c r="E44" s="11">
        <v>-3.4</v>
      </c>
      <c r="F44" s="11">
        <v>-4.5</v>
      </c>
      <c r="G44" s="11">
        <v>-5.0999999999999996</v>
      </c>
      <c r="H44" s="11">
        <v>-5.0999999999999996</v>
      </c>
      <c r="I44" s="11">
        <v>-5.4</v>
      </c>
      <c r="J44" s="11">
        <v>-5.5</v>
      </c>
      <c r="K44" s="11">
        <v>-5.6</v>
      </c>
      <c r="L44" s="11">
        <v>-20.5</v>
      </c>
      <c r="M44" s="11">
        <v>-26.8</v>
      </c>
      <c r="N44" s="11">
        <v>-21.2</v>
      </c>
      <c r="O44" s="11">
        <v>-85</v>
      </c>
    </row>
  </sheetData>
  <mergeCells count="10">
    <mergeCell ref="B33:M33"/>
    <mergeCell ref="B38:M38"/>
    <mergeCell ref="N38:O38"/>
    <mergeCell ref="B42:M42"/>
    <mergeCell ref="N42:O42"/>
    <mergeCell ref="N17:O17"/>
    <mergeCell ref="N5:O5"/>
    <mergeCell ref="N24:O24"/>
    <mergeCell ref="N1:O1"/>
    <mergeCell ref="N33:O33"/>
  </mergeCells>
  <hyperlinks>
    <hyperlink ref="A19" r:id="rId1"/>
    <hyperlink ref="A7" r:id="rId2"/>
    <hyperlink ref="A26" r:id="rId3"/>
  </hyperlinks>
  <pageMargins left="0.7" right="0.7" top="0.75" bottom="0.75" header="0.3" footer="0.3"/>
  <pageSetup orientation="portrait"/>
  <drawing r:id="rId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4</vt:i4>
      </vt:variant>
    </vt:vector>
  </HeadingPairs>
  <TitlesOfParts>
    <vt:vector size="5" baseType="lpstr">
      <vt:lpstr>Data</vt:lpstr>
      <vt:lpstr>Outlays</vt:lpstr>
      <vt:lpstr>Revenue Chart</vt:lpstr>
      <vt:lpstr>Deficit Chart</vt:lpstr>
      <vt:lpstr>Outlays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Castillo</dc:creator>
  <cp:lastModifiedBy>Andrea Castillo</cp:lastModifiedBy>
  <dcterms:created xsi:type="dcterms:W3CDTF">2013-12-17T19:45:27Z</dcterms:created>
  <dcterms:modified xsi:type="dcterms:W3CDTF">2013-12-20T17:03:11Z</dcterms:modified>
</cp:coreProperties>
</file>