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chartsheets/sheet2.xml" ContentType="application/vnd.openxmlformats-officedocument.spreadsheetml.chartsheet+xml"/>
  <Override PartName="/xl/drawings/drawing4.xml" ContentType="application/vnd.openxmlformats-officedocument.drawing+xml"/>
  <Override PartName="/xl/worksheets/sheet2.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7320" windowHeight="9620" activeTab="0"/>
  </bookViews>
  <sheets>
    <sheet name="C1. 2013 Corporate Tax Rates" sheetId="1" r:id="rId1"/>
    <sheet name="2013 OECD Data" sheetId="2" r:id="rId2"/>
    <sheet name="OLD-2011 Corporate Tax Rates" sheetId="3" r:id="rId3"/>
    <sheet name="DCorporate Tax Rates" sheetId="4" r:id="rId4"/>
  </sheets>
  <definedNames/>
  <calcPr fullCalcOnLoad="1"/>
</workbook>
</file>

<file path=xl/comments2.xml><?xml version="1.0" encoding="utf-8"?>
<comments xmlns="http://schemas.openxmlformats.org/spreadsheetml/2006/main">
  <authors>
    <author>ahn_t</author>
    <author>col-loc_adm</author>
    <author>Pedersen_U</author>
  </authors>
  <commentList>
    <comment ref="B15" authorId="0">
      <text>
        <r>
          <rPr>
            <sz val="8"/>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C36" authorId="1">
      <text>
        <r>
          <rPr>
            <sz val="8"/>
            <rFont val="Tahoma"/>
            <family val="2"/>
          </rPr>
          <t>The sum of central and local rates is deductible from the base, e.g 8.5/(1+0.085+0.1832)=6.7</t>
        </r>
      </text>
    </comment>
    <comment ref="D36" authorId="2">
      <text>
        <r>
          <rPr>
            <sz val="8"/>
            <rFont val="Tahoma"/>
            <family val="2"/>
          </rPr>
          <t xml:space="preserve">The sum of central and local rates are deductible in the base, e.g 18.32/(1+0.085+0.1832)=14.45
</t>
        </r>
      </text>
    </comment>
    <comment ref="E36" authorId="2">
      <text>
        <r>
          <rPr>
            <sz val="8"/>
            <rFont val="Tahoma"/>
            <family val="2"/>
          </rPr>
          <t xml:space="preserve">The sum of central and local rates are deductible in the base, e.g (8.5+18.36)/(1+0.085+0.1836)=21.17
</t>
        </r>
      </text>
    </comment>
    <comment ref="K39" authorId="0">
      <text>
        <r>
          <rPr>
            <sz val="8"/>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List>
</comments>
</file>

<file path=xl/comments4.xml><?xml version="1.0" encoding="utf-8"?>
<comments xmlns="http://schemas.openxmlformats.org/spreadsheetml/2006/main">
  <authors>
    <author>Poirier, Yves</author>
    <author>ahn_t</author>
    <author>Sharratt_M</author>
    <author>col-loc_adm</author>
    <author>Pedersen_U</author>
  </authors>
  <commentList>
    <comment ref="C18" authorId="0">
      <text>
        <r>
          <rPr>
            <sz val="8"/>
            <rFont val="Tahoma"/>
            <family val="2"/>
          </rPr>
          <t>CIT rate reduced from 18% to 16.5% on January 1st, 2011.</t>
        </r>
      </text>
    </comment>
    <comment ref="C24" authorId="1">
      <text>
        <r>
          <rPr>
            <sz val="8"/>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C28" authorId="2">
      <text>
        <r>
          <rPr>
            <b/>
            <sz val="8"/>
            <rFont val="Tahoma"/>
            <family val="0"/>
          </rPr>
          <t>Sharratt_M:</t>
        </r>
        <r>
          <rPr>
            <sz val="8"/>
            <rFont val="Tahoma"/>
            <family val="2"/>
          </rPr>
          <t xml:space="preserve">
The CIT rate was increased from 18% to 20%, effective from 1 January 2011 (on 2011-profits).</t>
        </r>
      </text>
    </comment>
    <comment ref="E45" authorId="3">
      <text>
        <r>
          <rPr>
            <sz val="8"/>
            <rFont val="Tahoma"/>
            <family val="2"/>
          </rPr>
          <t>The sum of central and local rates are deductible in the base, e.g 8.5/(1+0.085+0.1836)=6.70</t>
        </r>
      </text>
    </comment>
    <comment ref="G45" authorId="4">
      <text>
        <r>
          <rPr>
            <sz val="8"/>
            <rFont val="Tahoma"/>
            <family val="2"/>
          </rPr>
          <t xml:space="preserve">The sum of central and local rates are deductible in the base, e.g 18.36/(1+0.085+0.1836)=14.47
</t>
        </r>
      </text>
    </comment>
    <comment ref="I45" authorId="4">
      <text>
        <r>
          <rPr>
            <sz val="8"/>
            <rFont val="Tahoma"/>
            <family val="2"/>
          </rPr>
          <t xml:space="preserve">The sum of central and local rates are deductible in the base, e.g (8.5+18.36)/(1+0.085+0.1836)=21.17
</t>
        </r>
      </text>
    </comment>
  </commentList>
</comments>
</file>

<file path=xl/sharedStrings.xml><?xml version="1.0" encoding="utf-8"?>
<sst xmlns="http://schemas.openxmlformats.org/spreadsheetml/2006/main" count="293" uniqueCount="105">
  <si>
    <t>PART II. Taxation of Corporate and Capital Income (2011)</t>
  </si>
  <si>
    <r>
      <t>Table II.1. Corporate income tax rate</t>
    </r>
    <r>
      <rPr>
        <b/>
        <vertAlign val="superscript"/>
        <sz val="10"/>
        <color indexed="12"/>
        <rFont val="Arial"/>
        <family val="2"/>
      </rPr>
      <t xml:space="preserve"> 1</t>
    </r>
  </si>
  <si>
    <r>
      <t xml:space="preserve">Central government corporate income tax rate </t>
    </r>
    <r>
      <rPr>
        <b/>
        <vertAlign val="superscript"/>
        <sz val="10"/>
        <rFont val="Arial"/>
        <family val="2"/>
      </rPr>
      <t>2</t>
    </r>
  </si>
  <si>
    <r>
      <t xml:space="preserve">Adjusted central government corporate income tax rate </t>
    </r>
    <r>
      <rPr>
        <b/>
        <vertAlign val="superscript"/>
        <sz val="10"/>
        <rFont val="Arial"/>
        <family val="2"/>
      </rPr>
      <t xml:space="preserve">3 </t>
    </r>
  </si>
  <si>
    <r>
      <t xml:space="preserve">Sub-central government corporate income tax rate </t>
    </r>
    <r>
      <rPr>
        <b/>
        <vertAlign val="superscript"/>
        <sz val="10"/>
        <rFont val="Arial"/>
        <family val="2"/>
      </rPr>
      <t>4</t>
    </r>
  </si>
  <si>
    <r>
      <t>Combined corporate income tax rate</t>
    </r>
    <r>
      <rPr>
        <b/>
        <vertAlign val="superscript"/>
        <sz val="10"/>
        <rFont val="Arial"/>
        <family val="2"/>
      </rPr>
      <t xml:space="preserve"> 5</t>
    </r>
  </si>
  <si>
    <r>
      <t xml:space="preserve">Targeted corporate tax rates  </t>
    </r>
    <r>
      <rPr>
        <b/>
        <vertAlign val="superscript"/>
        <sz val="10"/>
        <rFont val="Arial"/>
        <family val="2"/>
      </rPr>
      <t>6</t>
    </r>
  </si>
  <si>
    <t>Country</t>
  </si>
  <si>
    <t>Combined</t>
  </si>
  <si>
    <t>Y</t>
  </si>
  <si>
    <t>Ireland</t>
  </si>
  <si>
    <t>Austria</t>
  </si>
  <si>
    <t>N</t>
  </si>
  <si>
    <t>Chile</t>
  </si>
  <si>
    <t>33.99 (33.0)</t>
  </si>
  <si>
    <t>Czech Republic</t>
  </si>
  <si>
    <t>Canada</t>
  </si>
  <si>
    <t>Hungary</t>
  </si>
  <si>
    <t>Poland</t>
  </si>
  <si>
    <t>Slovak Republic</t>
  </si>
  <si>
    <t>Denmark</t>
  </si>
  <si>
    <t>Greece</t>
  </si>
  <si>
    <t xml:space="preserve">Iceland </t>
  </si>
  <si>
    <t>Finland</t>
  </si>
  <si>
    <t>Slovenia</t>
  </si>
  <si>
    <t>Turkey</t>
  </si>
  <si>
    <t>15,825 (15,0)</t>
  </si>
  <si>
    <t>15,825</t>
  </si>
  <si>
    <t>Estonia</t>
  </si>
  <si>
    <t>Switzerland</t>
  </si>
  <si>
    <t>Korea</t>
  </si>
  <si>
    <t>Japan</t>
  </si>
  <si>
    <t>22.05 (21.0)</t>
  </si>
  <si>
    <t xml:space="preserve">Sweden    </t>
  </si>
  <si>
    <t>Mexico</t>
  </si>
  <si>
    <t>Norway</t>
  </si>
  <si>
    <t>Spain</t>
  </si>
  <si>
    <t>Australia</t>
  </si>
  <si>
    <t>Belgium</t>
  </si>
  <si>
    <t>France</t>
  </si>
  <si>
    <t>Germany</t>
  </si>
  <si>
    <t>Israel</t>
  </si>
  <si>
    <t>Italy</t>
  </si>
  <si>
    <t>Luxembourg</t>
  </si>
  <si>
    <t>Netherlands</t>
  </si>
  <si>
    <t>New Zealand</t>
  </si>
  <si>
    <t>Portugal</t>
  </si>
  <si>
    <t>United Kingdom</t>
  </si>
  <si>
    <t>United States</t>
  </si>
  <si>
    <t xml:space="preserve">Source: OECD Tax Database, C. Corporate and capital income taxes, http://www.oecd.org/document/60/0,3746,en_2649_34533_1942460_1_1_1_1,00.html#C_CorporateCaptial
</t>
  </si>
  <si>
    <t>PART II. Taxation of Corporate and Capital Income (2013)</t>
  </si>
  <si>
    <r>
      <t>Table II.1. Corporate income tax rate</t>
    </r>
    <r>
      <rPr>
        <b/>
        <vertAlign val="superscript"/>
        <sz val="10"/>
        <rFont val="Arial"/>
        <family val="2"/>
      </rPr>
      <t xml:space="preserve"> 1</t>
    </r>
  </si>
  <si>
    <t>Australia*</t>
  </si>
  <si>
    <t>Belgium*</t>
  </si>
  <si>
    <t>Chile*</t>
  </si>
  <si>
    <t>Estonia*</t>
  </si>
  <si>
    <t>France*</t>
  </si>
  <si>
    <t>Germany*</t>
  </si>
  <si>
    <t>Hungary*</t>
  </si>
  <si>
    <t xml:space="preserve">Iceland* </t>
  </si>
  <si>
    <t>Israel*</t>
  </si>
  <si>
    <t>Italy*</t>
  </si>
  <si>
    <t>Japan*</t>
  </si>
  <si>
    <t>28.05(25.5)</t>
  </si>
  <si>
    <t>Luxembourg*</t>
  </si>
  <si>
    <t>22,47 (21,0)</t>
  </si>
  <si>
    <t>Netherlands*</t>
  </si>
  <si>
    <t>New Zealand*</t>
  </si>
  <si>
    <t>Poland*</t>
  </si>
  <si>
    <t>Portugal*</t>
  </si>
  <si>
    <t>Switzerland*</t>
  </si>
  <si>
    <t>United Kingdom*</t>
  </si>
  <si>
    <t>United States*</t>
  </si>
  <si>
    <t>Key to abbreviations:</t>
  </si>
  <si>
    <t>n.a.: Data not provided</t>
  </si>
  <si>
    <r>
      <t>*</t>
    </r>
    <r>
      <rPr>
        <sz val="11"/>
        <rFont val="Calibri"/>
        <family val="2"/>
      </rPr>
      <t>:</t>
    </r>
    <r>
      <rPr>
        <b/>
        <sz val="11"/>
        <rFont val="Calibri"/>
        <family val="0"/>
      </rPr>
      <t xml:space="preserve"> </t>
    </r>
    <r>
      <rPr>
        <sz val="11"/>
        <rFont val="Calibri"/>
        <family val="2"/>
      </rPr>
      <t>Country specific footnotes (see list below)</t>
    </r>
  </si>
  <si>
    <t>Explanatory notes about the content of the table</t>
  </si>
  <si>
    <t xml:space="preserve">1. This table shows  'basic' (non-targeted) central, sub-central and combined (statutory) corporate income tax rates. Where a progressive (as opposed to flat) rate structure applies, the top marginal rate is shown. Further explanatory notes may be found in the Explanatory Annex.  </t>
  </si>
  <si>
    <t>2. This column shows the basic central government statutory (flat or top marginal) corporate income tax rate, measured gross of a deduction (if any) for sub-central tax. Where surtax applies, the statutory corporate rate exclusive of surtax is shown in round brackets ( ).</t>
  </si>
  <si>
    <t xml:space="preserve">3. This column shows the basic central government statutory corporate income tax rate (inclusive of surtax (if any)), adjusted (if applicable) to show the net rate where the central government provides a deduction in respect of sub-central income tax. </t>
  </si>
  <si>
    <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t>
  </si>
  <si>
    <t xml:space="preserve">5. This column shows the basic combined central and sub-central (statutory) corporate income tax rate given by the adjusted central government rate plus the sub-central rate. </t>
  </si>
  <si>
    <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t>
  </si>
  <si>
    <t xml:space="preserve">* Country-specific footnotes: </t>
  </si>
  <si>
    <r>
      <t>Australia</t>
    </r>
    <r>
      <rPr>
        <sz val="11"/>
        <rFont val="Calibri"/>
        <family val="2"/>
      </rPr>
      <t>: has a non-calendar tax year, the rates shown are those in effect as of 1 July.</t>
    </r>
  </si>
  <si>
    <r>
      <t>Belgium</t>
    </r>
    <r>
      <rPr>
        <sz val="11"/>
        <rFont val="Calibri"/>
        <family val="2"/>
      </rPr>
      <t>: the effective CIT rate can be substantially reduced by a notional allowance for corporate equity (ACE). E.g. the effective tax rate is only half the nominal tax rate when the return on equity before tax is twice the notional interest rate (2.742% in 2013). See Explanatory Annex for more details.</t>
    </r>
  </si>
  <si>
    <r>
      <t>Chile</t>
    </r>
    <r>
      <rPr>
        <sz val="11"/>
        <rFont val="Calibri"/>
        <family val="2"/>
      </rPr>
      <t>: The Tax Reform Law, enacted and published in September 2012, permanently  increased the Corporate Income Tax rate to 20%.</t>
    </r>
  </si>
  <si>
    <r>
      <t xml:space="preserve">Estonia: </t>
    </r>
    <r>
      <rPr>
        <sz val="11"/>
        <rFont val="Calibri"/>
        <family val="2"/>
      </rPr>
      <t xml:space="preserve"> from 1 January 2000, the corporate income tax is levied on distributed profits.</t>
    </r>
  </si>
  <si>
    <r>
      <t xml:space="preserve">France: </t>
    </r>
    <r>
      <rPr>
        <sz val="11"/>
        <rFont val="Calibri"/>
        <family val="2"/>
      </rPr>
      <t xml:space="preserve">The rate includes a surcharge (the turnover based solidarity tax (Contribution de Solidarité)), but does not include the local business tax (Contribution économique territoriale, a new tax replacing the former Taxe professionnelle from January 1st 2010) or the 5% temporary surtax, which applies to the standard corporate income tax liability for large companies with a turnover exceeding  EUR 250 million. The CIT rate does not include the  3 % additional contribution on distributed profits.
 More information on the surcharge is included as a comment. </t>
    </r>
  </si>
  <si>
    <r>
      <t>Germany</t>
    </r>
    <r>
      <rPr>
        <sz val="11"/>
        <rFont val="Calibri"/>
        <family val="2"/>
      </rPr>
      <t>: the rates include the regional trade tax (</t>
    </r>
    <r>
      <rPr>
        <i/>
        <sz val="11"/>
        <rFont val="Calibri"/>
        <family val="2"/>
      </rPr>
      <t>Gewerbesteuer</t>
    </r>
    <r>
      <rPr>
        <sz val="11"/>
        <rFont val="Calibri"/>
        <family val="2"/>
      </rPr>
      <t>) and the surcharge.</t>
    </r>
  </si>
  <si>
    <r>
      <t xml:space="preserve">Hungary:  </t>
    </r>
    <r>
      <rPr>
        <sz val="11"/>
        <rFont val="Calibri"/>
        <family val="2"/>
      </rPr>
      <t>the rates do not include the turnover based local business tax, the innovation tax, temporary sectoral taxes on corporations in the financial sector, energy sector, telecommunication and retail sectors.</t>
    </r>
  </si>
  <si>
    <r>
      <t xml:space="preserve">Iceland: </t>
    </r>
    <r>
      <rPr>
        <sz val="11"/>
        <rFont val="Calibri"/>
        <family val="2"/>
      </rPr>
      <t>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(i) a levy on total remuneration paid to employees at a rate of 6.75% and (ii) a special income tax of 6% on institutions’ corporate income tax base in excess of ISK 1 billion.</t>
    </r>
  </si>
  <si>
    <r>
      <t xml:space="preserve">Israel:  </t>
    </r>
    <r>
      <rPr>
        <sz val="11"/>
        <rFont val="Calibri"/>
        <family val="2"/>
      </rPr>
      <t xml:space="preserve">within the VAT law, Financial Institutions pay taxes on the combination of their wages and salaries and their profits. These amounts are deductible from profits in the assessment of corporate income tax. See the Explanatory Annex for a table showing the historical tax rates. </t>
    </r>
  </si>
  <si>
    <r>
      <t>Italy</t>
    </r>
    <r>
      <rPr>
        <sz val="11"/>
        <rFont val="Calibri"/>
        <family val="2"/>
      </rPr>
      <t>: these rates do not include the regional business tax (Imposta Regionale sulle Attività Produttive; IRAP). See Explanatory Annex for more details.</t>
    </r>
  </si>
  <si>
    <r>
      <t>Japan</t>
    </r>
    <r>
      <rPr>
        <sz val="11"/>
        <rFont val="Calibri"/>
        <family val="2"/>
      </rPr>
      <t>:  From 1 April 2012:  
- 'Central government corporate income tax rate' has been reduced to 25.5%. At the same time 'The Special Corporation Tax for Reconstruction' was imposed for a period of three years at a rate of 10% resulting in an overall 28.05% tax rate. These figures would be presented as 28.05(25.5) in the table above.  The 'Adjusted central government corporate income tax rate' has been reduced to 26.2%
- The 'Sub-central government corporate income tax rate' has been reduced to 10.8%
- As a result of these changes, the 'Combined corporate income tax rate' has been reduced to 37.0%.</t>
    </r>
  </si>
  <si>
    <r>
      <t>Luxembourg</t>
    </r>
    <r>
      <rPr>
        <sz val="11"/>
        <rFont val="Calibri"/>
        <family val="2"/>
      </rPr>
      <t>:  the contribution to the unemployment fund is 5%</t>
    </r>
  </si>
  <si>
    <r>
      <t xml:space="preserve">Netherlands: </t>
    </r>
    <r>
      <rPr>
        <sz val="11"/>
        <rFont val="Calibri"/>
        <family val="2"/>
      </rPr>
      <t>applies to taxable income over EUR 200,000</t>
    </r>
  </si>
  <si>
    <r>
      <t>New Zealand</t>
    </r>
    <r>
      <rPr>
        <sz val="11"/>
        <rFont val="Calibri"/>
        <family val="2"/>
      </rPr>
      <t>: has a non-calendar tax year, the rates shown are those in effect as of 1 April.</t>
    </r>
  </si>
  <si>
    <r>
      <t xml:space="preserve">Poland: </t>
    </r>
    <r>
      <rPr>
        <sz val="11"/>
        <rFont val="Calibri"/>
        <family val="2"/>
      </rPr>
      <t xml:space="preserve">there is no sub-cental government tax, however local authorities (of each level) participate in tax revenue at a given percentage for each level of local authority. </t>
    </r>
  </si>
  <si>
    <r>
      <t>Portugal</t>
    </r>
    <r>
      <rPr>
        <sz val="11"/>
        <rFont val="Calibri"/>
        <family val="2"/>
      </rPr>
      <t>: since 2011 there is a State surtax. In 2011 this surtax was 2% for taxable profit above 2,000,000 euros. In 2012 it was 3% for taxable profit above 1,500,000 euros and 5% for taxable profit above 10,000,000. And in 2013 it is 3% for taxable profit above 1,500,000 euros and 5% for taxable profit above 7,500,000. From 2014 onwards as in 2011.</t>
    </r>
  </si>
  <si>
    <r>
      <t>Switzerland</t>
    </r>
    <r>
      <rPr>
        <sz val="11"/>
        <rFont val="Calibri"/>
        <family val="2"/>
      </rPr>
      <t>: church taxes, which cannot be avoided by enterprises, are included.</t>
    </r>
  </si>
  <si>
    <r>
      <t>United Kingdom</t>
    </r>
    <r>
      <rPr>
        <sz val="11"/>
        <rFont val="Calibri"/>
        <family val="2"/>
      </rPr>
      <t>: has a non-calendar tax year, the rates shown are those in effect as of 5 April.</t>
    </r>
  </si>
  <si>
    <r>
      <t>United States</t>
    </r>
    <r>
      <rPr>
        <sz val="11"/>
        <rFont val="Calibri"/>
        <family val="2"/>
      </rPr>
      <t>: the sub-central rate is a weighted average state corporate marginal income tax rate.  See Explanatory Annex for more details.</t>
    </r>
  </si>
  <si>
    <t>Sweden</t>
  </si>
  <si>
    <t>Iceland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</si>
</sst>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
  </numFmts>
  <fonts count="56">
    <font>
      <sz val="10"/>
      <name val="Arial"/>
      <family val="0"/>
    </font>
    <font>
      <sz val="11"/>
      <color indexed="8"/>
      <name val="Calibri"/>
      <family val="2"/>
    </font>
    <font>
      <b/>
      <sz val="10"/>
      <color indexed="57"/>
      <name val="Arial"/>
      <family val="2"/>
    </font>
    <font>
      <b/>
      <sz val="10"/>
      <name val="Arial"/>
      <family val="2"/>
    </font>
    <font>
      <b/>
      <sz val="10"/>
      <color indexed="12"/>
      <name val="Arial"/>
      <family val="2"/>
    </font>
    <font>
      <b/>
      <vertAlign val="superscript"/>
      <sz val="10"/>
      <color indexed="12"/>
      <name val="Arial"/>
      <family val="2"/>
    </font>
    <font>
      <b/>
      <vertAlign val="superscript"/>
      <sz val="10"/>
      <name val="Arial"/>
      <family val="2"/>
    </font>
    <font>
      <sz val="8"/>
      <name val="Tahoma"/>
      <family val="2"/>
    </font>
    <font>
      <b/>
      <sz val="8"/>
      <name val="Tahoma"/>
      <family val="0"/>
    </font>
    <font>
      <sz val="10"/>
      <color indexed="8"/>
      <name val="Calibri"/>
      <family val="2"/>
    </font>
    <font>
      <b/>
      <sz val="14"/>
      <color indexed="8"/>
      <name val="Calibri"/>
      <family val="2"/>
    </font>
    <font>
      <b/>
      <sz val="16"/>
      <color indexed="8"/>
      <name val="Calibri"/>
      <family val="2"/>
    </font>
    <font>
      <b/>
      <sz val="11"/>
      <name val="Calibri"/>
      <family val="0"/>
    </font>
    <font>
      <sz val="11"/>
      <name val="Calibri"/>
      <family val="2"/>
    </font>
    <font>
      <i/>
      <sz val="11"/>
      <name val="Calibri"/>
      <family val="2"/>
    </font>
    <font>
      <sz val="16"/>
      <color indexed="8"/>
      <name val="Gotham Narrow Book"/>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Gotham Narrow Book"/>
      <family val="0"/>
    </font>
    <font>
      <sz val="22"/>
      <color indexed="8"/>
      <name val="Gotham Narrow Book"/>
      <family val="0"/>
    </font>
    <font>
      <sz val="11"/>
      <color indexed="8"/>
      <name val="Gotham Narrow Book"/>
      <family val="0"/>
    </font>
    <font>
      <b/>
      <sz val="18"/>
      <color indexed="8"/>
      <name val="Calibri"/>
      <family val="0"/>
    </font>
    <font>
      <i/>
      <sz val="12"/>
      <color indexed="8"/>
      <name val="Calibri"/>
      <family val="0"/>
    </font>
    <font>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38" fillId="0" borderId="0" applyFont="0" applyFill="0" applyBorder="0" applyAlignment="0" applyProtection="0"/>
    <xf numFmtId="41" fontId="3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32" borderId="7" applyNumberFormat="0" applyFont="0" applyAlignment="0" applyProtection="0"/>
    <xf numFmtId="0" fontId="51" fillId="27" borderId="8" applyNumberFormat="0" applyAlignment="0" applyProtection="0"/>
    <xf numFmtId="9" fontId="3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4" fontId="3" fillId="0" borderId="0" applyFont="0">
      <alignment horizontal="center"/>
      <protection/>
    </xf>
    <xf numFmtId="164" fontId="0" fillId="0" borderId="0">
      <alignment horizontal="center" vertical="center"/>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9">
    <xf numFmtId="0" fontId="0" fillId="0" borderId="0" xfId="0" applyAlignment="1">
      <alignment/>
    </xf>
    <xf numFmtId="0" fontId="2" fillId="33" borderId="0" xfId="0" applyFont="1" applyFill="1" applyAlignment="1">
      <alignment/>
    </xf>
    <xf numFmtId="0" fontId="0" fillId="33" borderId="0" xfId="0" applyFill="1" applyAlignment="1">
      <alignment/>
    </xf>
    <xf numFmtId="164" fontId="0" fillId="0" borderId="0" xfId="0" applyNumberFormat="1" applyAlignment="1">
      <alignment/>
    </xf>
    <xf numFmtId="0" fontId="3" fillId="33" borderId="0" xfId="0" applyFont="1" applyFill="1" applyAlignment="1">
      <alignment horizontal="center" wrapText="1"/>
    </xf>
    <xf numFmtId="0" fontId="4"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1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3" fillId="33" borderId="0" xfId="0" applyFont="1" applyFill="1" applyAlignment="1">
      <alignment horizontal="center"/>
    </xf>
    <xf numFmtId="0" fontId="3" fillId="33" borderId="0" xfId="0" applyFont="1" applyFill="1" applyAlignment="1">
      <alignment/>
    </xf>
    <xf numFmtId="0" fontId="3" fillId="33" borderId="0" xfId="0" applyFont="1" applyFill="1" applyBorder="1" applyAlignment="1">
      <alignment horizontal="center"/>
    </xf>
    <xf numFmtId="0" fontId="0" fillId="0" borderId="0" xfId="0" applyFont="1" applyAlignment="1">
      <alignment/>
    </xf>
    <xf numFmtId="164" fontId="0" fillId="0" borderId="0" xfId="0" applyNumberFormat="1" applyFont="1" applyAlignment="1">
      <alignment/>
    </xf>
    <xf numFmtId="0" fontId="0" fillId="33" borderId="11" xfId="0" applyFont="1" applyFill="1" applyBorder="1" applyAlignment="1">
      <alignment/>
    </xf>
    <xf numFmtId="0" fontId="0" fillId="33" borderId="11" xfId="0" applyFont="1" applyFill="1" applyBorder="1" applyAlignment="1">
      <alignment/>
    </xf>
    <xf numFmtId="164" fontId="3" fillId="0" borderId="0" xfId="60" applyFont="1" applyAlignment="1">
      <alignment horizontal="left"/>
      <protection/>
    </xf>
    <xf numFmtId="164" fontId="0" fillId="0" borderId="0" xfId="60" applyFont="1">
      <alignment horizontal="center"/>
      <protection/>
    </xf>
    <xf numFmtId="164" fontId="0" fillId="0" borderId="0" xfId="60" applyFont="1" quotePrefix="1">
      <alignment horizontal="center"/>
      <protection/>
    </xf>
    <xf numFmtId="0" fontId="3" fillId="0" borderId="0" xfId="0" applyFont="1" applyAlignment="1">
      <alignment/>
    </xf>
    <xf numFmtId="0" fontId="0" fillId="33" borderId="10" xfId="0" applyFont="1" applyFill="1" applyBorder="1" applyAlignment="1">
      <alignment/>
    </xf>
    <xf numFmtId="0" fontId="0" fillId="0" borderId="0" xfId="0" applyNumberFormat="1" applyAlignment="1">
      <alignment/>
    </xf>
    <xf numFmtId="0" fontId="0" fillId="12" borderId="12" xfId="0" applyFill="1" applyBorder="1" applyAlignment="1">
      <alignment/>
    </xf>
    <xf numFmtId="0" fontId="0" fillId="0" borderId="0" xfId="0" applyFill="1" applyBorder="1" applyAlignment="1">
      <alignment/>
    </xf>
    <xf numFmtId="0" fontId="3" fillId="0" borderId="0" xfId="0" applyFont="1" applyFill="1" applyBorder="1" applyAlignment="1">
      <alignment horizontal="center" wrapText="1"/>
    </xf>
    <xf numFmtId="0" fontId="0" fillId="0" borderId="0" xfId="0" applyFont="1" applyFill="1" applyBorder="1" applyAlignment="1">
      <alignment/>
    </xf>
    <xf numFmtId="164" fontId="0" fillId="0" borderId="0" xfId="0" applyNumberFormat="1" applyFont="1" applyFill="1" applyBorder="1" applyAlignment="1">
      <alignment horizontal="center"/>
    </xf>
    <xf numFmtId="0" fontId="0" fillId="0" borderId="0" xfId="0" applyFont="1" applyFill="1" applyBorder="1" applyAlignment="1">
      <alignment/>
    </xf>
    <xf numFmtId="164" fontId="0" fillId="0" borderId="0" xfId="60" applyFont="1" applyFill="1" applyBorder="1">
      <alignment horizontal="center"/>
      <protection/>
    </xf>
    <xf numFmtId="164" fontId="0" fillId="0" borderId="0" xfId="0" applyNumberFormat="1" applyFill="1" applyBorder="1" applyAlignment="1">
      <alignment/>
    </xf>
    <xf numFmtId="164" fontId="0" fillId="0" borderId="0" xfId="60" applyNumberFormat="1" applyFont="1" applyFill="1" applyBorder="1">
      <alignment horizontal="center"/>
      <protection/>
    </xf>
    <xf numFmtId="0" fontId="0" fillId="0" borderId="0" xfId="60" applyNumberFormat="1" applyFont="1" applyFill="1" applyBorder="1">
      <alignment horizontal="center"/>
      <protection/>
    </xf>
    <xf numFmtId="0" fontId="0" fillId="0" borderId="0" xfId="0" applyAlignment="1">
      <alignment wrapText="1"/>
    </xf>
    <xf numFmtId="0" fontId="3" fillId="0" borderId="0" xfId="0" applyFont="1" applyFill="1" applyAlignment="1">
      <alignment horizontal="left" vertical="top"/>
    </xf>
    <xf numFmtId="0" fontId="0" fillId="0" borderId="0" xfId="0" applyFill="1" applyAlignment="1">
      <alignment vertical="center"/>
    </xf>
    <xf numFmtId="165" fontId="0" fillId="0" borderId="0" xfId="0" applyNumberFormat="1" applyFill="1" applyAlignment="1">
      <alignment vertical="center"/>
    </xf>
    <xf numFmtId="0" fontId="0" fillId="0" borderId="0" xfId="0" applyFill="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vertical="center"/>
    </xf>
    <xf numFmtId="165" fontId="0" fillId="0" borderId="0" xfId="0" applyNumberFormat="1" applyFont="1" applyFill="1" applyAlignment="1">
      <alignment vertical="center"/>
    </xf>
    <xf numFmtId="0" fontId="0" fillId="0" borderId="13" xfId="0" applyFont="1" applyFill="1" applyBorder="1" applyAlignment="1">
      <alignment/>
    </xf>
    <xf numFmtId="0" fontId="3" fillId="0" borderId="10" xfId="0" applyFont="1" applyFill="1" applyBorder="1" applyAlignment="1">
      <alignment/>
    </xf>
    <xf numFmtId="164" fontId="3" fillId="0" borderId="0" xfId="61" applyFont="1" applyFill="1" applyAlignment="1">
      <alignment horizontal="left" vertical="center"/>
      <protection/>
    </xf>
    <xf numFmtId="164" fontId="0" fillId="0" borderId="0" xfId="61" applyFont="1" applyFill="1" applyAlignment="1">
      <alignment horizontal="center" vertical="center"/>
      <protection/>
    </xf>
    <xf numFmtId="166" fontId="0" fillId="0" borderId="0" xfId="61" applyNumberFormat="1" applyFont="1" applyFill="1" applyAlignment="1">
      <alignment horizontal="center" vertical="center"/>
      <protection/>
    </xf>
    <xf numFmtId="166" fontId="0" fillId="0" borderId="0" xfId="61" applyNumberFormat="1" applyFont="1" applyFill="1" applyAlignment="1" quotePrefix="1">
      <alignment horizontal="center" vertical="center"/>
      <protection/>
    </xf>
    <xf numFmtId="164" fontId="0" fillId="0" borderId="0" xfId="61" applyFill="1" applyAlignment="1">
      <alignment horizontal="center" vertical="center"/>
      <protection/>
    </xf>
    <xf numFmtId="166" fontId="0" fillId="0" borderId="0" xfId="61" applyNumberFormat="1" applyFill="1" applyAlignment="1">
      <alignment horizontal="center" vertical="center"/>
      <protection/>
    </xf>
    <xf numFmtId="166" fontId="0" fillId="0" borderId="0" xfId="61" applyNumberFormat="1" applyFill="1" applyAlignment="1" quotePrefix="1">
      <alignment horizontal="center" vertical="center"/>
      <protection/>
    </xf>
    <xf numFmtId="164" fontId="3" fillId="0" borderId="0" xfId="61" applyFont="1" applyAlignment="1">
      <alignment horizontal="left"/>
      <protection/>
    </xf>
    <xf numFmtId="2" fontId="0" fillId="0" borderId="0" xfId="61" applyNumberFormat="1" applyFill="1" applyAlignment="1">
      <alignment horizontal="center" vertical="center"/>
      <protection/>
    </xf>
    <xf numFmtId="164" fontId="0" fillId="0" borderId="0" xfId="61" applyFill="1">
      <alignment horizontal="center" vertical="center"/>
      <protection/>
    </xf>
    <xf numFmtId="2" fontId="0" fillId="0" borderId="0" xfId="61" applyNumberFormat="1" applyFill="1" applyBorder="1" applyAlignment="1">
      <alignment horizontal="center" vertical="center"/>
      <protection/>
    </xf>
    <xf numFmtId="2" fontId="0" fillId="0" borderId="0" xfId="61" applyNumberFormat="1" applyFont="1" applyFill="1" applyAlignment="1">
      <alignment horizontal="center" vertical="center"/>
      <protection/>
    </xf>
    <xf numFmtId="164" fontId="3" fillId="0" borderId="0" xfId="61" applyFont="1" applyFill="1" applyBorder="1" applyAlignment="1">
      <alignment horizontal="left" vertical="center"/>
      <protection/>
    </xf>
    <xf numFmtId="164" fontId="0" fillId="0" borderId="0" xfId="61" applyFill="1" applyBorder="1" applyAlignment="1">
      <alignment horizontal="center" vertical="center"/>
      <protection/>
    </xf>
    <xf numFmtId="166" fontId="0" fillId="0" borderId="0" xfId="61" applyNumberFormat="1" applyFill="1" applyBorder="1" applyAlignment="1">
      <alignment horizontal="center" vertical="center"/>
      <protection/>
    </xf>
    <xf numFmtId="164" fontId="3" fillId="0" borderId="10" xfId="61" applyFont="1" applyFill="1" applyBorder="1" applyAlignment="1">
      <alignment horizontal="left" vertical="center"/>
      <protection/>
    </xf>
    <xf numFmtId="164" fontId="0" fillId="0" borderId="10" xfId="61" applyFill="1" applyBorder="1" applyAlignment="1">
      <alignment horizontal="center" vertical="center"/>
      <protection/>
    </xf>
    <xf numFmtId="166" fontId="0" fillId="0" borderId="10" xfId="61" applyNumberFormat="1" applyFill="1" applyBorder="1" applyAlignment="1">
      <alignment horizontal="center" vertical="center"/>
      <protection/>
    </xf>
    <xf numFmtId="0" fontId="12" fillId="0" borderId="0" xfId="0" applyFont="1" applyAlignment="1">
      <alignment vertical="center" readingOrder="1"/>
    </xf>
    <xf numFmtId="2" fontId="0" fillId="0" borderId="10" xfId="61" applyNumberFormat="1" applyFill="1" applyBorder="1" applyAlignment="1">
      <alignment horizontal="center" vertical="center"/>
      <protection/>
    </xf>
    <xf numFmtId="0" fontId="13" fillId="0" borderId="0" xfId="0" applyFont="1" applyAlignment="1">
      <alignment vertical="center" readingOrder="1"/>
    </xf>
    <xf numFmtId="0" fontId="0" fillId="0" borderId="0" xfId="0" applyFont="1" applyFill="1" applyAlignment="1">
      <alignment vertical="center" wrapText="1"/>
    </xf>
    <xf numFmtId="0" fontId="0" fillId="0" borderId="0" xfId="0" applyFill="1" applyAlignment="1">
      <alignment wrapText="1"/>
    </xf>
    <xf numFmtId="0" fontId="0" fillId="0" borderId="0" xfId="0" applyNumberFormat="1" applyFill="1" applyAlignment="1">
      <alignment/>
    </xf>
    <xf numFmtId="0" fontId="12" fillId="0" borderId="0" xfId="0" applyFont="1" applyAlignment="1">
      <alignment horizontal="left" vertical="top" wrapText="1" readingOrder="1"/>
    </xf>
    <xf numFmtId="0" fontId="13" fillId="0" borderId="0" xfId="0" applyFont="1" applyAlignment="1">
      <alignment horizontal="left" vertical="top" wrapText="1" readingOrder="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0" fillId="33" borderId="0" xfId="0" applyFont="1" applyFill="1" applyAlignment="1">
      <alignment wrapText="1"/>
    </xf>
    <xf numFmtId="0" fontId="3" fillId="0" borderId="0" xfId="0" applyFont="1" applyFill="1" applyBorder="1" applyAlignment="1">
      <alignment horizontal="center" wrapText="1"/>
    </xf>
    <xf numFmtId="0" fontId="3" fillId="12" borderId="12" xfId="0" applyFont="1" applyFill="1" applyBorder="1" applyAlignment="1">
      <alignment horizontal="center" wrapText="1"/>
    </xf>
    <xf numFmtId="0" fontId="3" fillId="33" borderId="0" xfId="0" applyFont="1" applyFill="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xfId="58"/>
    <cellStyle name="Percent 2 2" xfId="59"/>
    <cellStyle name="Table_center" xfId="60"/>
    <cellStyle name="Table_center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2200" b="0" i="0" u="none" baseline="0">
                <a:solidFill>
                  <a:srgbClr val="000000"/>
                </a:solidFill>
              </a:rPr>
              <a:t>Corporate Income Tax Rates in the OECD</a:t>
            </a:r>
          </a:p>
        </c:rich>
      </c:tx>
      <c:layout>
        <c:manualLayout>
          <c:xMode val="factor"/>
          <c:yMode val="factor"/>
          <c:x val="-0.0015"/>
          <c:y val="-0.004"/>
        </c:manualLayout>
      </c:layout>
      <c:spPr>
        <a:noFill/>
        <a:ln w="3175">
          <a:noFill/>
        </a:ln>
      </c:spPr>
    </c:title>
    <c:plotArea>
      <c:layout>
        <c:manualLayout>
          <c:xMode val="edge"/>
          <c:yMode val="edge"/>
          <c:x val="0.05025"/>
          <c:y val="0.06525"/>
          <c:w val="0.908"/>
          <c:h val="0.85825"/>
        </c:manualLayout>
      </c:layout>
      <c:barChart>
        <c:barDir val="col"/>
        <c:grouping val="clustered"/>
        <c:varyColors val="0"/>
        <c:ser>
          <c:idx val="0"/>
          <c:order val="0"/>
          <c:tx>
            <c:v>Central  Government Corporate Rate</c:v>
          </c:tx>
          <c:spPr>
            <a:solidFill>
              <a:srgbClr val="FF9F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3"/>
            <c:invertIfNegative val="0"/>
            <c:spPr>
              <a:solidFill>
                <a:srgbClr val="17C7D2"/>
              </a:solidFill>
              <a:ln w="3175">
                <a:noFill/>
              </a:ln>
            </c:spPr>
          </c:dPt>
          <c:cat>
            <c:strRef>
              <c:f>'2013 OECD Data'!$J$7:$J$40</c:f>
              <c:strCache>
                <c:ptCount val="34"/>
                <c:pt idx="0">
                  <c:v>Switzerland</c:v>
                </c:pt>
                <c:pt idx="1">
                  <c:v>Ireland</c:v>
                </c:pt>
                <c:pt idx="2">
                  <c:v>Canada</c:v>
                </c:pt>
                <c:pt idx="3">
                  <c:v>Germany</c:v>
                </c:pt>
                <c:pt idx="4">
                  <c:v>Slovenia</c:v>
                </c:pt>
                <c:pt idx="5">
                  <c:v>Czech Republic</c:v>
                </c:pt>
                <c:pt idx="6">
                  <c:v>Hungary</c:v>
                </c:pt>
                <c:pt idx="7">
                  <c:v>Poland</c:v>
                </c:pt>
                <c:pt idx="8">
                  <c:v>Turkey</c:v>
                </c:pt>
                <c:pt idx="9">
                  <c:v>Iceland</c:v>
                </c:pt>
                <c:pt idx="10">
                  <c:v>Chile</c:v>
                </c:pt>
                <c:pt idx="11">
                  <c:v>Estonia</c:v>
                </c:pt>
                <c:pt idx="12">
                  <c:v>Korea</c:v>
                </c:pt>
                <c:pt idx="13">
                  <c:v>Sweden</c:v>
                </c:pt>
                <c:pt idx="14">
                  <c:v>Luxembourg</c:v>
                </c:pt>
                <c:pt idx="15">
                  <c:v>Slovak Republic</c:v>
                </c:pt>
                <c:pt idx="16">
                  <c:v>United Kingdom</c:v>
                </c:pt>
                <c:pt idx="17">
                  <c:v>Finland</c:v>
                </c:pt>
                <c:pt idx="18">
                  <c:v>Israel</c:v>
                </c:pt>
                <c:pt idx="19">
                  <c:v>Netherlands</c:v>
                </c:pt>
                <c:pt idx="20">
                  <c:v>Portugal</c:v>
                </c:pt>
                <c:pt idx="21">
                  <c:v>Austria</c:v>
                </c:pt>
                <c:pt idx="22">
                  <c:v>Denmark</c:v>
                </c:pt>
                <c:pt idx="23">
                  <c:v>Greece</c:v>
                </c:pt>
                <c:pt idx="24">
                  <c:v>Italy</c:v>
                </c:pt>
                <c:pt idx="25">
                  <c:v>New Zealand</c:v>
                </c:pt>
                <c:pt idx="26">
                  <c:v>Norway</c:v>
                </c:pt>
                <c:pt idx="27">
                  <c:v>Japan</c:v>
                </c:pt>
                <c:pt idx="28">
                  <c:v>Spain</c:v>
                </c:pt>
                <c:pt idx="29">
                  <c:v>Australia</c:v>
                </c:pt>
                <c:pt idx="30">
                  <c:v>Mexico</c:v>
                </c:pt>
                <c:pt idx="31">
                  <c:v>Belgium</c:v>
                </c:pt>
                <c:pt idx="32">
                  <c:v>France</c:v>
                </c:pt>
                <c:pt idx="33">
                  <c:v>United States</c:v>
                </c:pt>
              </c:strCache>
            </c:strRef>
          </c:cat>
          <c:val>
            <c:numRef>
              <c:f>'2013 OECD Data'!$K$7:$K$40</c:f>
              <c:numCache>
                <c:ptCount val="34"/>
                <c:pt idx="0">
                  <c:v>8.5</c:v>
                </c:pt>
                <c:pt idx="1">
                  <c:v>12.5</c:v>
                </c:pt>
                <c:pt idx="2">
                  <c:v>15</c:v>
                </c:pt>
                <c:pt idx="3">
                  <c:v>15.825</c:v>
                </c:pt>
                <c:pt idx="4">
                  <c:v>17</c:v>
                </c:pt>
                <c:pt idx="5">
                  <c:v>19</c:v>
                </c:pt>
                <c:pt idx="6">
                  <c:v>19</c:v>
                </c:pt>
                <c:pt idx="7">
                  <c:v>19</c:v>
                </c:pt>
                <c:pt idx="8">
                  <c:v>20</c:v>
                </c:pt>
                <c:pt idx="9">
                  <c:v>20</c:v>
                </c:pt>
                <c:pt idx="10">
                  <c:v>20</c:v>
                </c:pt>
                <c:pt idx="11">
                  <c:v>21</c:v>
                </c:pt>
                <c:pt idx="12">
                  <c:v>22</c:v>
                </c:pt>
                <c:pt idx="13">
                  <c:v>22</c:v>
                </c:pt>
                <c:pt idx="14">
                  <c:v>22.47</c:v>
                </c:pt>
                <c:pt idx="15">
                  <c:v>23</c:v>
                </c:pt>
                <c:pt idx="16">
                  <c:v>23</c:v>
                </c:pt>
                <c:pt idx="17">
                  <c:v>24.5</c:v>
                </c:pt>
                <c:pt idx="18">
                  <c:v>25</c:v>
                </c:pt>
                <c:pt idx="19">
                  <c:v>25</c:v>
                </c:pt>
                <c:pt idx="20">
                  <c:v>25</c:v>
                </c:pt>
                <c:pt idx="21">
                  <c:v>25</c:v>
                </c:pt>
                <c:pt idx="22">
                  <c:v>25</c:v>
                </c:pt>
                <c:pt idx="23">
                  <c:v>26</c:v>
                </c:pt>
                <c:pt idx="24">
                  <c:v>27.5</c:v>
                </c:pt>
                <c:pt idx="25">
                  <c:v>28</c:v>
                </c:pt>
                <c:pt idx="26">
                  <c:v>28</c:v>
                </c:pt>
                <c:pt idx="27">
                  <c:v>28.05</c:v>
                </c:pt>
                <c:pt idx="28">
                  <c:v>30</c:v>
                </c:pt>
                <c:pt idx="29">
                  <c:v>30</c:v>
                </c:pt>
                <c:pt idx="30">
                  <c:v>30</c:v>
                </c:pt>
                <c:pt idx="31">
                  <c:v>33.99</c:v>
                </c:pt>
                <c:pt idx="32">
                  <c:v>34.43</c:v>
                </c:pt>
                <c:pt idx="33">
                  <c:v>35</c:v>
                </c:pt>
              </c:numCache>
            </c:numRef>
          </c:val>
        </c:ser>
        <c:gapWidth val="77"/>
        <c:axId val="60270209"/>
        <c:axId val="5560970"/>
      </c:barChart>
      <c:catAx>
        <c:axId val="60270209"/>
        <c:scaling>
          <c:orientation val="minMax"/>
        </c:scaling>
        <c:axPos val="b"/>
        <c:delete val="0"/>
        <c:numFmt formatCode="General" sourceLinked="1"/>
        <c:majorTickMark val="none"/>
        <c:minorTickMark val="none"/>
        <c:tickLblPos val="nextTo"/>
        <c:spPr>
          <a:ln w="12700">
            <a:solidFill>
              <a:srgbClr val="808080"/>
            </a:solidFill>
          </a:ln>
        </c:spPr>
        <c:txPr>
          <a:bodyPr vert="horz" rot="-5400000"/>
          <a:lstStyle/>
          <a:p>
            <a:pPr>
              <a:defRPr lang="en-US" cap="none" sz="1600" b="0" i="0" u="none" baseline="0">
                <a:solidFill>
                  <a:srgbClr val="000000"/>
                </a:solidFill>
              </a:defRPr>
            </a:pPr>
          </a:p>
        </c:txPr>
        <c:crossAx val="5560970"/>
        <c:crosses val="autoZero"/>
        <c:auto val="1"/>
        <c:lblOffset val="100"/>
        <c:tickLblSkip val="1"/>
        <c:noMultiLvlLbl val="0"/>
      </c:catAx>
      <c:valAx>
        <c:axId val="5560970"/>
        <c:scaling>
          <c:orientation val="minMax"/>
        </c:scaling>
        <c:axPos val="l"/>
        <c:title>
          <c:tx>
            <c:rich>
              <a:bodyPr vert="horz" rot="-5400000" anchor="ctr"/>
              <a:lstStyle/>
              <a:p>
                <a:pPr algn="ctr">
                  <a:defRPr/>
                </a:pPr>
                <a:r>
                  <a:rPr lang="en-US" cap="none" sz="1600" b="1" i="0" u="none" baseline="0">
                    <a:solidFill>
                      <a:srgbClr val="000000"/>
                    </a:solidFill>
                  </a:rPr>
                  <a:t>Percentage</a:t>
                </a:r>
              </a:p>
            </c:rich>
          </c:tx>
          <c:layout>
            <c:manualLayout>
              <c:xMode val="factor"/>
              <c:yMode val="factor"/>
              <c:x val="-0.00475"/>
              <c:y val="0"/>
            </c:manualLayout>
          </c:layout>
          <c:overlay val="0"/>
          <c:spPr>
            <a:noFill/>
            <a:ln w="3175">
              <a:noFill/>
            </a:ln>
          </c:spPr>
        </c:title>
        <c:delete val="0"/>
        <c:numFmt formatCode="0" sourceLinked="0"/>
        <c:majorTickMark val="none"/>
        <c:minorTickMark val="none"/>
        <c:tickLblPos val="nextTo"/>
        <c:spPr>
          <a:ln w="12700">
            <a:solidFill>
              <a:srgbClr val="808080"/>
            </a:solidFill>
          </a:ln>
        </c:spPr>
        <c:crossAx val="6027020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Income Tax Rates in the OECD</a:t>
            </a:r>
          </a:p>
        </c:rich>
      </c:tx>
      <c:layout>
        <c:manualLayout>
          <c:xMode val="factor"/>
          <c:yMode val="factor"/>
          <c:x val="-0.0015"/>
          <c:y val="-0.004"/>
        </c:manualLayout>
      </c:layout>
      <c:spPr>
        <a:noFill/>
        <a:ln>
          <a:noFill/>
        </a:ln>
      </c:spPr>
    </c:title>
    <c:plotArea>
      <c:layout>
        <c:manualLayout>
          <c:xMode val="edge"/>
          <c:yMode val="edge"/>
          <c:x val="0.04325"/>
          <c:y val="0.06025"/>
          <c:w val="0.931"/>
          <c:h val="0.8625"/>
        </c:manualLayout>
      </c:layout>
      <c:barChart>
        <c:barDir val="col"/>
        <c:grouping val="clustered"/>
        <c:varyColors val="0"/>
        <c:ser>
          <c:idx val="0"/>
          <c:order val="0"/>
          <c:tx>
            <c:v>Central  Government Corporate Rate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3"/>
            <c:invertIfNegative val="0"/>
            <c:spPr>
              <a:solidFill>
                <a:srgbClr val="DD0806"/>
              </a:solidFill>
              <a:ln w="3175">
                <a:noFill/>
              </a:ln>
            </c:spPr>
          </c:dPt>
          <c:cat>
            <c:strRef>
              <c:f>'DCorporate Tax Rates'!$Q$15:$Q$48</c:f>
              <c:strCache>
                <c:ptCount val="34"/>
                <c:pt idx="0">
                  <c:v>Switzerland</c:v>
                </c:pt>
                <c:pt idx="1">
                  <c:v>Ireland</c:v>
                </c:pt>
                <c:pt idx="2">
                  <c:v>Germany</c:v>
                </c:pt>
                <c:pt idx="3">
                  <c:v>Canada</c:v>
                </c:pt>
                <c:pt idx="4">
                  <c:v>Chile</c:v>
                </c:pt>
                <c:pt idx="5">
                  <c:v>Czech Republic</c:v>
                </c:pt>
                <c:pt idx="6">
                  <c:v>Hungary</c:v>
                </c:pt>
                <c:pt idx="7">
                  <c:v>Poland</c:v>
                </c:pt>
                <c:pt idx="8">
                  <c:v>Slovak Republic</c:v>
                </c:pt>
                <c:pt idx="9">
                  <c:v>Greece</c:v>
                </c:pt>
                <c:pt idx="10">
                  <c:v>Iceland </c:v>
                </c:pt>
                <c:pt idx="11">
                  <c:v>Slovenia</c:v>
                </c:pt>
                <c:pt idx="12">
                  <c:v>Turkey</c:v>
                </c:pt>
                <c:pt idx="13">
                  <c:v>Estonia</c:v>
                </c:pt>
                <c:pt idx="14">
                  <c:v>Luxembourg</c:v>
                </c:pt>
                <c:pt idx="15">
                  <c:v>Korea</c:v>
                </c:pt>
                <c:pt idx="16">
                  <c:v>Israel</c:v>
                </c:pt>
                <c:pt idx="17">
                  <c:v>Austria</c:v>
                </c:pt>
                <c:pt idx="18">
                  <c:v>Denmark</c:v>
                </c:pt>
                <c:pt idx="19">
                  <c:v>Portugal</c:v>
                </c:pt>
                <c:pt idx="20">
                  <c:v>Netherlands</c:v>
                </c:pt>
                <c:pt idx="21">
                  <c:v>Finland</c:v>
                </c:pt>
                <c:pt idx="22">
                  <c:v>United Kingdom</c:v>
                </c:pt>
                <c:pt idx="23">
                  <c:v>Sweden    </c:v>
                </c:pt>
                <c:pt idx="24">
                  <c:v>Italy</c:v>
                </c:pt>
                <c:pt idx="25">
                  <c:v>New Zealand</c:v>
                </c:pt>
                <c:pt idx="26">
                  <c:v>Norway</c:v>
                </c:pt>
                <c:pt idx="27">
                  <c:v>Australia</c:v>
                </c:pt>
                <c:pt idx="28">
                  <c:v>Japan</c:v>
                </c:pt>
                <c:pt idx="29">
                  <c:v>Mexico</c:v>
                </c:pt>
                <c:pt idx="30">
                  <c:v>Spain</c:v>
                </c:pt>
                <c:pt idx="31">
                  <c:v>Belgium</c:v>
                </c:pt>
                <c:pt idx="32">
                  <c:v>France</c:v>
                </c:pt>
                <c:pt idx="33">
                  <c:v>United States</c:v>
                </c:pt>
              </c:strCache>
            </c:strRef>
          </c:cat>
          <c:val>
            <c:numRef>
              <c:f>'DCorporate Tax Rates'!$R$15:$R$48</c:f>
              <c:numCache>
                <c:ptCount val="34"/>
                <c:pt idx="0">
                  <c:v>8.5</c:v>
                </c:pt>
                <c:pt idx="1">
                  <c:v>12.5</c:v>
                </c:pt>
                <c:pt idx="2">
                  <c:v>15</c:v>
                </c:pt>
                <c:pt idx="3">
                  <c:v>16.5</c:v>
                </c:pt>
                <c:pt idx="4">
                  <c:v>17</c:v>
                </c:pt>
                <c:pt idx="5">
                  <c:v>19</c:v>
                </c:pt>
                <c:pt idx="6">
                  <c:v>19</c:v>
                </c:pt>
                <c:pt idx="7">
                  <c:v>19</c:v>
                </c:pt>
                <c:pt idx="8">
                  <c:v>19</c:v>
                </c:pt>
                <c:pt idx="9">
                  <c:v>20</c:v>
                </c:pt>
                <c:pt idx="10">
                  <c:v>20</c:v>
                </c:pt>
                <c:pt idx="11">
                  <c:v>20</c:v>
                </c:pt>
                <c:pt idx="12">
                  <c:v>20</c:v>
                </c:pt>
                <c:pt idx="13">
                  <c:v>21</c:v>
                </c:pt>
                <c:pt idx="14">
                  <c:v>21</c:v>
                </c:pt>
                <c:pt idx="15">
                  <c:v>22</c:v>
                </c:pt>
                <c:pt idx="16">
                  <c:v>24</c:v>
                </c:pt>
                <c:pt idx="17">
                  <c:v>25</c:v>
                </c:pt>
                <c:pt idx="18">
                  <c:v>25</c:v>
                </c:pt>
                <c:pt idx="19">
                  <c:v>25</c:v>
                </c:pt>
                <c:pt idx="20">
                  <c:v>25.5</c:v>
                </c:pt>
                <c:pt idx="21">
                  <c:v>26</c:v>
                </c:pt>
                <c:pt idx="22">
                  <c:v>26</c:v>
                </c:pt>
                <c:pt idx="23">
                  <c:v>26.3</c:v>
                </c:pt>
                <c:pt idx="24">
                  <c:v>27.5</c:v>
                </c:pt>
                <c:pt idx="25">
                  <c:v>28</c:v>
                </c:pt>
                <c:pt idx="26">
                  <c:v>28</c:v>
                </c:pt>
                <c:pt idx="27">
                  <c:v>30</c:v>
                </c:pt>
                <c:pt idx="28">
                  <c:v>30</c:v>
                </c:pt>
                <c:pt idx="29">
                  <c:v>30</c:v>
                </c:pt>
                <c:pt idx="30">
                  <c:v>30</c:v>
                </c:pt>
                <c:pt idx="31">
                  <c:v>33</c:v>
                </c:pt>
                <c:pt idx="32">
                  <c:v>34.43</c:v>
                </c:pt>
                <c:pt idx="33">
                  <c:v>35</c:v>
                </c:pt>
              </c:numCache>
            </c:numRef>
          </c:val>
        </c:ser>
        <c:gapWidth val="99"/>
        <c:axId val="50048731"/>
        <c:axId val="47785396"/>
      </c:barChart>
      <c:catAx>
        <c:axId val="50048731"/>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400" b="1" i="0" u="none" baseline="0">
                <a:solidFill>
                  <a:srgbClr val="000000"/>
                </a:solidFill>
              </a:defRPr>
            </a:pPr>
          </a:p>
        </c:txPr>
        <c:crossAx val="47785396"/>
        <c:crosses val="autoZero"/>
        <c:auto val="1"/>
        <c:lblOffset val="100"/>
        <c:tickLblSkip val="1"/>
        <c:noMultiLvlLbl val="0"/>
      </c:catAx>
      <c:valAx>
        <c:axId val="47785396"/>
        <c:scaling>
          <c:orientation val="minMax"/>
        </c:scaling>
        <c:axPos val="l"/>
        <c:title>
          <c:tx>
            <c:rich>
              <a:bodyPr vert="horz" rot="-5400000" anchor="ctr"/>
              <a:lstStyle/>
              <a:p>
                <a:pPr algn="ctr">
                  <a:defRPr/>
                </a:pPr>
                <a:r>
                  <a:rPr lang="en-US" cap="none" sz="1600" b="1" i="0" u="none" baseline="0">
                    <a:solidFill>
                      <a:srgbClr val="000000"/>
                    </a:solidFill>
                  </a:rPr>
                  <a:t>Percentage</a:t>
                </a:r>
              </a:p>
            </c:rich>
          </c:tx>
          <c:layout>
            <c:manualLayout>
              <c:xMode val="factor"/>
              <c:yMode val="factor"/>
              <c:x val="-0.0047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600" b="1" i="0" u="none" baseline="0">
                <a:solidFill>
                  <a:srgbClr val="000000"/>
                </a:solidFill>
              </a:defRPr>
            </a:pPr>
          </a:p>
        </c:txPr>
        <c:crossAx val="5004873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tabColor indexed="30"/>
  </sheetPr>
  <sheetViews>
    <sheetView tabSelected="1" workbookViewId="0" zoomScale="125"/>
  </sheetViews>
  <pageMargins left="0.7" right="0.7" top="0.75" bottom="0.75" header="0.3" footer="0.3"/>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tabColor indexed="50"/>
  </sheetPr>
  <sheetViews>
    <sheetView workbookViewId="0" zoomScale="78"/>
  </sheetViews>
  <pageMargins left="0.7" right="0.7" top="0.75" bottom="0.75" header="0.3" footer="0.3"/>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0.40825</cdr:x>
      <cdr:y>0.907</cdr:y>
    </cdr:from>
    <cdr:to>
      <cdr:x>0.99425</cdr:x>
      <cdr:y>0.98625</cdr:y>
    </cdr:to>
    <cdr:sp>
      <cdr:nvSpPr>
        <cdr:cNvPr id="1" name="TextBox 1"/>
        <cdr:cNvSpPr txBox="1">
          <a:spLocks noChangeArrowheads="1"/>
        </cdr:cNvSpPr>
      </cdr:nvSpPr>
      <cdr:spPr>
        <a:xfrm>
          <a:off x="3571875" y="5791200"/>
          <a:ext cx="5133975" cy="504825"/>
        </a:xfrm>
        <a:prstGeom prst="rect">
          <a:avLst/>
        </a:prstGeom>
        <a:noFill/>
        <a:ln w="9525" cmpd="sng">
          <a:noFill/>
        </a:ln>
      </cdr:spPr>
      <cdr:txBody>
        <a:bodyPr vertOverflow="clip" wrap="square"/>
        <a:p>
          <a:pPr algn="r">
            <a:defRPr/>
          </a:pPr>
          <a:r>
            <a:rPr lang="en-US" cap="none" sz="1100" b="0" i="0" u="none" baseline="0">
              <a:solidFill>
                <a:srgbClr val="000000"/>
              </a:solidFill>
              <a:latin typeface="Gotham Narrow Book"/>
              <a:ea typeface="Gotham Narrow Book"/>
              <a:cs typeface="Gotham Narrow Book"/>
            </a:rPr>
            <a:t>Source: 2013 OECD Tax Database. 
</a:t>
          </a:r>
          <a:r>
            <a:rPr lang="en-US" cap="none" sz="1100" b="0" i="0" u="none" baseline="0">
              <a:solidFill>
                <a:srgbClr val="000000"/>
              </a:solidFill>
              <a:latin typeface="Gotham Narrow Book"/>
              <a:ea typeface="Gotham Narrow Book"/>
              <a:cs typeface="Gotham Narrow Book"/>
            </a:rPr>
            <a:t>Produced by Veronqiue de Rugy, Mercatus Center at George Mason University.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0.408</cdr:x>
      <cdr:y>0.907</cdr:y>
    </cdr:from>
    <cdr:to>
      <cdr:x>0.994</cdr:x>
      <cdr:y>0.98625</cdr:y>
    </cdr:to>
    <cdr:sp>
      <cdr:nvSpPr>
        <cdr:cNvPr id="1" name="TextBox 1"/>
        <cdr:cNvSpPr txBox="1">
          <a:spLocks noChangeArrowheads="1"/>
        </cdr:cNvSpPr>
      </cdr:nvSpPr>
      <cdr:spPr>
        <a:xfrm>
          <a:off x="3571875" y="5772150"/>
          <a:ext cx="5133975" cy="504825"/>
        </a:xfrm>
        <a:prstGeom prst="rect">
          <a:avLst/>
        </a:prstGeom>
        <a:noFill/>
        <a:ln w="9525" cmpd="sng">
          <a:noFill/>
        </a:ln>
      </cdr:spPr>
      <cdr:txBody>
        <a:bodyPr vertOverflow="clip" wrap="square"/>
        <a:p>
          <a:pPr algn="r">
            <a:defRPr/>
          </a:pPr>
          <a:r>
            <a:rPr lang="en-US" cap="none" sz="1200" b="0" i="1" u="none" baseline="0">
              <a:solidFill>
                <a:srgbClr val="000000"/>
              </a:solidFill>
              <a:latin typeface="Calibri"/>
              <a:ea typeface="Calibri"/>
              <a:cs typeface="Calibri"/>
            </a:rPr>
            <a:t>Source :  2011 OECD Tax Database 
</a:t>
          </a:r>
          <a:r>
            <a:rPr lang="en-US" cap="none" sz="1200" b="0" i="1" u="none" baseline="0">
              <a:solidFill>
                <a:srgbClr val="000000"/>
              </a:solidFill>
              <a:latin typeface="Calibri"/>
              <a:ea typeface="Calibri"/>
              <a:cs typeface="Calibri"/>
            </a:rPr>
            <a:t>Produced by: Veronqiue de Rugy, Mercatus Center at George Mason University</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72225"/>
    <xdr:graphicFrame>
      <xdr:nvGraphicFramePr>
        <xdr:cNvPr id="1" name="Shape 1025"/>
        <xdr:cNvGraphicFramePr/>
      </xdr:nvGraphicFramePr>
      <xdr:xfrm>
        <a:off x="0" y="0"/>
        <a:ext cx="8763000" cy="6372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47625</xdr:rowOff>
    </xdr:from>
    <xdr:to>
      <xdr:col>12</xdr:col>
      <xdr:colOff>590550</xdr:colOff>
      <xdr:row>110</xdr:row>
      <xdr:rowOff>104775</xdr:rowOff>
    </xdr:to>
    <xdr:sp>
      <xdr:nvSpPr>
        <xdr:cNvPr id="1" name="Text Box 2"/>
        <xdr:cNvSpPr txBox="1">
          <a:spLocks noChangeArrowheads="1"/>
        </xdr:cNvSpPr>
      </xdr:nvSpPr>
      <xdr:spPr>
        <a:xfrm>
          <a:off x="19050" y="9163050"/>
          <a:ext cx="7829550" cy="9753600"/>
        </a:xfrm>
        <a:prstGeom prst="rect">
          <a:avLst/>
        </a:prstGeom>
        <a:solidFill>
          <a:srgbClr val="FFFFFF"/>
        </a:solidFill>
        <a:ln w="9525" cmpd="sng">
          <a:noFill/>
        </a:ln>
      </xdr:spPr>
      <xdr:txBody>
        <a:bodyPr vertOverflow="clip" wrap="square" lIns="27432" tIns="22860"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 a non-calendar tax year, the rates shown are those in effect as of 1 July.
</a:t>
          </a:r>
          <a:r>
            <a:rPr lang="en-US" cap="none" sz="1100" b="1" i="0" u="none" baseline="0">
              <a:solidFill>
                <a:srgbClr val="000000"/>
              </a:solidFill>
              <a:latin typeface="Calibri"/>
              <a:ea typeface="Calibri"/>
              <a:cs typeface="Calibri"/>
            </a:rPr>
            <a:t>Belgium</a:t>
          </a:r>
          <a:r>
            <a:rPr lang="en-US" cap="none" sz="1100" b="0" i="0" u="none" baseline="0">
              <a:solidFill>
                <a:srgbClr val="000000"/>
              </a:solidFill>
              <a:latin typeface="Calibri"/>
              <a:ea typeface="Calibri"/>
              <a:cs typeface="Calibri"/>
            </a:rPr>
            <a:t>: the effective CIT rate can be substantially reduced by a notional allowance for corporate equity (ACE). E.g. the effective tax rate is only half the nominal tax rate when the return on equity before tax is twice the notional interest rate (3.425% in 2011). See explanatory notes for more details.
</a:t>
          </a:r>
          <a:r>
            <a:rPr lang="en-US" cap="none" sz="1100" b="1" i="0" u="none" baseline="0">
              <a:solidFill>
                <a:srgbClr val="000000"/>
              </a:solidFill>
              <a:latin typeface="Calibri"/>
              <a:ea typeface="Calibri"/>
              <a:cs typeface="Calibri"/>
            </a:rPr>
            <a:t>Chile</a:t>
          </a:r>
          <a:r>
            <a:rPr lang="en-US" cap="none" sz="1100" b="0" i="0" u="none" baseline="0">
              <a:solidFill>
                <a:srgbClr val="000000"/>
              </a:solidFill>
              <a:latin typeface="Calibri"/>
              <a:ea typeface="Calibri"/>
              <a:cs typeface="Calibri"/>
            </a:rPr>
            <a:t>: individuals and legal entities that are not resident or domiciled in Chile are taxed on any income derived from Chilean sources, with a general tax rate of 35% (lower rates apply for some types of income and are available under double taxation agreements). For Fiscal Years 2012 and 2013, the Corporate Income Tax rate will be temporarily increased to 20% and 18,5% respectively. It is one of the measures cointained in Law 20.455, which was enacted to get finance for the reconstruction of the country hit by a earthquake in February 2010.
</a:t>
          </a:r>
          <a:r>
            <a:rPr lang="en-US" cap="none" sz="1100" b="1" i="0" u="none" baseline="0">
              <a:solidFill>
                <a:srgbClr val="000000"/>
              </a:solidFill>
              <a:latin typeface="Calibri"/>
              <a:ea typeface="Calibri"/>
              <a:cs typeface="Calibri"/>
            </a:rPr>
            <a:t>Estonia: </a:t>
          </a:r>
          <a:r>
            <a:rPr lang="en-US" cap="none" sz="1100" b="0" i="0" u="none" baseline="0">
              <a:solidFill>
                <a:srgbClr val="000000"/>
              </a:solidFill>
              <a:latin typeface="Calibri"/>
              <a:ea typeface="Calibri"/>
              <a:cs typeface="Calibri"/>
            </a:rPr>
            <a:t> from 1 January 2000, the corporate income tax is levied on distributed profits.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 </a:t>
          </a:r>
          <a:r>
            <a:rPr lang="en-US" cap="none" sz="1100" b="0" i="0" u="none" baseline="0">
              <a:solidFill>
                <a:srgbClr val="000000"/>
              </a:solidFill>
              <a:latin typeface="Calibri"/>
              <a:ea typeface="Calibri"/>
              <a:cs typeface="Calibri"/>
            </a:rPr>
            <a:t>The rates include a surcharge, but does not include the local business tax (Contribution économique territoriale, a new tax replacing the former Taxe professionnelle from January 1st 2011) or the turnover based solidarity tax (Contribution de Solidarité). More information on the surcharge is included as a comment.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 the innovation tax, the financial institutions' surtaxes, the energy suppliers' surtax and the crisis taxes.
</a:t>
          </a:r>
          <a:r>
            <a:rPr lang="en-US" cap="none" sz="1100" b="1" i="0" u="none" baseline="0">
              <a:solidFill>
                <a:srgbClr val="000000"/>
              </a:solidFill>
              <a:latin typeface="Calibri"/>
              <a:ea typeface="Calibri"/>
              <a:cs typeface="Calibri"/>
            </a:rPr>
            <a:t>Israel:  </a:t>
          </a:r>
          <a:r>
            <a:rPr lang="en-US" cap="none" sz="1100" b="0" i="0" u="none" baseline="0">
              <a:solidFill>
                <a:srgbClr val="000000"/>
              </a:solidFill>
              <a:latin typeface="Calibri"/>
              <a:ea typeface="Calibri"/>
              <a:cs typeface="Calibri"/>
            </a:rPr>
            <a:t>within the VAT law, Financial Institutions pay taxes on the combination of their wages and salaries and their profits. These amounts are deductible from profits in the assessment of corporate income tax. See the Explanatory Annex for a table showing the historical tax rates.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these rates do not include the regional business tax (Imposta Regionale sulle Attività Produttive; IRAP). See explanatory notes for more details.
</a:t>
          </a:r>
          <a:r>
            <a:rPr lang="en-US" cap="none" sz="1100" b="1" i="0" u="none" baseline="0">
              <a:solidFill>
                <a:srgbClr val="000000"/>
              </a:solidFill>
              <a:latin typeface="Calibri"/>
              <a:ea typeface="Calibri"/>
              <a:cs typeface="Calibri"/>
            </a:rPr>
            <a:t>Luxembourg: </a:t>
          </a:r>
          <a:r>
            <a:rPr lang="en-US" cap="none" sz="1100" b="0" i="0" u="none" baseline="0">
              <a:solidFill>
                <a:srgbClr val="000000"/>
              </a:solidFill>
              <a:latin typeface="Calibri"/>
              <a:ea typeface="Calibri"/>
              <a:cs typeface="Calibri"/>
            </a:rPr>
            <a:t> the contribution to the unemployment fund increased by 1% up to 5% (up from 4% in 2010)</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Netherlands: </a:t>
          </a:r>
          <a:r>
            <a:rPr lang="en-US" cap="none" sz="1100" b="0" i="0" u="none" baseline="0">
              <a:solidFill>
                <a:srgbClr val="000000"/>
              </a:solidFill>
              <a:latin typeface="Calibri"/>
              <a:ea typeface="Calibri"/>
              <a:cs typeface="Calibri"/>
            </a:rPr>
            <a:t>applies to taxable income over EUR 200,000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has a non-calendar tax year, the rates shown are those in effect as of 1 April.
</a:t>
          </a:r>
          <a:r>
            <a:rPr lang="en-US" cap="none" sz="1100" b="1" i="0" u="none" baseline="0">
              <a:solidFill>
                <a:srgbClr val="000000"/>
              </a:solidFill>
              <a:latin typeface="Calibri"/>
              <a:ea typeface="Calibri"/>
              <a:cs typeface="Calibri"/>
            </a:rPr>
            <a:t>Poland: </a:t>
          </a:r>
          <a:r>
            <a:rPr lang="en-US" cap="none" sz="1100" b="0" i="0" u="none" baseline="0">
              <a:solidFill>
                <a:srgbClr val="000000"/>
              </a:solidFill>
              <a:latin typeface="Calibri"/>
              <a:ea typeface="Calibri"/>
              <a:cs typeface="Calibri"/>
            </a:rPr>
            <a:t>there is no sub-cental government tax, however local authorities (of each level) participate in tax revenue at a given percentage for each level of local authority. 
</a:t>
          </a:r>
          <a:r>
            <a:rPr lang="en-US" cap="none" sz="1100" b="1" i="0" u="none" baseline="0">
              <a:solidFill>
                <a:srgbClr val="000000"/>
              </a:solidFill>
              <a:latin typeface="Calibri"/>
              <a:ea typeface="Calibri"/>
              <a:cs typeface="Calibri"/>
            </a:rPr>
            <a:t>Portugal</a:t>
          </a:r>
          <a:r>
            <a:rPr lang="en-US" cap="none" sz="1100" b="0" i="0" u="none" baseline="0">
              <a:solidFill>
                <a:srgbClr val="000000"/>
              </a:solidFill>
              <a:latin typeface="Calibri"/>
              <a:ea typeface="Calibri"/>
              <a:cs typeface="Calibri"/>
            </a:rPr>
            <a:t>: since 2009, two general tax rates are applied at a Central Government Level. A general tax rate of 12,5% will be applied for the first € 12500 of taxable income and a 25% tax rate will be applied for the remaining amount of taxable income (when the total taxable income exceeds € 12500)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church taxes, which cannot be avoided by enterprises, are included.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has a non-calendar tax year, the rates shown are those in effect as of 5 April.
</a:t>
          </a:r>
          <a:r>
            <a:rPr lang="en-US" cap="none" sz="1100" b="1" i="0" u="none" baseline="0">
              <a:solidFill>
                <a:srgbClr val="000000"/>
              </a:solidFill>
              <a:latin typeface="Calibri"/>
              <a:ea typeface="Calibri"/>
              <a:cs typeface="Calibri"/>
            </a:rPr>
            <a:t>United States</a:t>
          </a:r>
          <a:r>
            <a:rPr lang="en-US" cap="none" sz="1100" b="0" i="0" u="none" baseline="0">
              <a:solidFill>
                <a:srgbClr val="000000"/>
              </a:solidFill>
              <a:latin typeface="Calibri"/>
              <a:ea typeface="Calibri"/>
              <a:cs typeface="Calibri"/>
            </a:rPr>
            <a:t>: the sub-central rate is a weighted average state corporate marginal income tax rate.  See explanatory notes for more details.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tabColor theme="5"/>
  </sheetPr>
  <dimension ref="A1:S84"/>
  <sheetViews>
    <sheetView workbookViewId="0" topLeftCell="A13">
      <selection activeCell="H19" sqref="H19"/>
    </sheetView>
  </sheetViews>
  <sheetFormatPr defaultColWidth="8.8515625" defaultRowHeight="12.75"/>
  <cols>
    <col min="1" max="1" width="18.140625" style="38" customWidth="1"/>
    <col min="2" max="3" width="16.7109375" style="36" customWidth="1"/>
    <col min="4" max="4" width="16.7109375" style="37" customWidth="1"/>
    <col min="5" max="6" width="16.7109375" style="36" customWidth="1"/>
    <col min="7" max="7" width="8.8515625" style="38" customWidth="1"/>
    <col min="8" max="8" width="14.140625" style="38" bestFit="1" customWidth="1"/>
    <col min="9" max="9" width="11.140625" style="38" bestFit="1" customWidth="1"/>
    <col min="10" max="10" width="14.140625" style="38" bestFit="1" customWidth="1"/>
    <col min="11" max="11" width="5.421875" style="38" bestFit="1" customWidth="1"/>
    <col min="12" max="12" width="9.00390625" style="38" bestFit="1" customWidth="1"/>
    <col min="13" max="13" width="4.421875" style="38" bestFit="1" customWidth="1"/>
    <col min="14" max="14" width="9.00390625" style="38" bestFit="1" customWidth="1"/>
    <col min="15" max="16384" width="8.8515625" style="38" customWidth="1"/>
  </cols>
  <sheetData>
    <row r="1" ht="24" customHeight="1">
      <c r="A1" s="35" t="s">
        <v>50</v>
      </c>
    </row>
    <row r="2" spans="1:19" ht="24" customHeight="1">
      <c r="A2" s="35" t="s">
        <v>51</v>
      </c>
      <c r="S2" s="39"/>
    </row>
    <row r="3" spans="1:19" ht="12.75">
      <c r="A3" s="40"/>
      <c r="B3" s="41"/>
      <c r="C3" s="41"/>
      <c r="D3" s="42"/>
      <c r="E3" s="41"/>
      <c r="F3" s="41"/>
      <c r="S3" s="39"/>
    </row>
    <row r="4" spans="1:19" ht="63" customHeight="1">
      <c r="A4" s="43"/>
      <c r="B4" s="71" t="s">
        <v>2</v>
      </c>
      <c r="C4" s="71" t="s">
        <v>3</v>
      </c>
      <c r="D4" s="73" t="s">
        <v>4</v>
      </c>
      <c r="E4" s="71" t="s">
        <v>5</v>
      </c>
      <c r="F4" s="71" t="s">
        <v>6</v>
      </c>
      <c r="S4" s="39"/>
    </row>
    <row r="5" spans="1:19" ht="13.5" thickBot="1">
      <c r="A5" s="44" t="s">
        <v>7</v>
      </c>
      <c r="B5" s="72"/>
      <c r="C5" s="72"/>
      <c r="D5" s="74"/>
      <c r="E5" s="72"/>
      <c r="F5" s="72"/>
      <c r="S5" s="39"/>
    </row>
    <row r="6" spans="1:19" ht="13.5" customHeight="1">
      <c r="A6" s="45" t="s">
        <v>52</v>
      </c>
      <c r="B6" s="46">
        <v>30</v>
      </c>
      <c r="C6" s="47">
        <v>30</v>
      </c>
      <c r="D6" s="48"/>
      <c r="E6" s="47">
        <f>C6+D6</f>
        <v>30</v>
      </c>
      <c r="F6" s="46" t="s">
        <v>9</v>
      </c>
      <c r="S6" s="39"/>
    </row>
    <row r="7" spans="1:19" ht="13.5" customHeight="1">
      <c r="A7" s="45" t="s">
        <v>11</v>
      </c>
      <c r="B7" s="49">
        <v>25</v>
      </c>
      <c r="C7" s="50">
        <v>25</v>
      </c>
      <c r="D7" s="51"/>
      <c r="E7" s="50">
        <f>C7+D7</f>
        <v>25</v>
      </c>
      <c r="F7" s="49" t="s">
        <v>12</v>
      </c>
      <c r="J7" s="52" t="s">
        <v>29</v>
      </c>
      <c r="K7" s="53">
        <v>8.5</v>
      </c>
      <c r="S7" s="39"/>
    </row>
    <row r="8" spans="1:19" ht="13.5" customHeight="1">
      <c r="A8" s="45" t="s">
        <v>53</v>
      </c>
      <c r="B8" s="49" t="s">
        <v>14</v>
      </c>
      <c r="C8" s="50">
        <v>33.99</v>
      </c>
      <c r="D8" s="51"/>
      <c r="E8" s="50">
        <f>C8+D8</f>
        <v>33.99</v>
      </c>
      <c r="F8" s="49" t="s">
        <v>9</v>
      </c>
      <c r="J8" s="52" t="s">
        <v>10</v>
      </c>
      <c r="K8" s="53">
        <v>12.5</v>
      </c>
      <c r="S8" s="39"/>
    </row>
    <row r="9" spans="1:11" ht="13.5" customHeight="1">
      <c r="A9" s="45" t="s">
        <v>16</v>
      </c>
      <c r="B9" s="49">
        <v>15</v>
      </c>
      <c r="C9" s="50">
        <v>15</v>
      </c>
      <c r="D9" s="50">
        <v>11.25</v>
      </c>
      <c r="E9" s="50">
        <v>26.14</v>
      </c>
      <c r="F9" s="49" t="s">
        <v>9</v>
      </c>
      <c r="J9" s="52" t="s">
        <v>16</v>
      </c>
      <c r="K9" s="53">
        <v>15</v>
      </c>
    </row>
    <row r="10" spans="1:11" ht="13.5" customHeight="1">
      <c r="A10" s="45" t="s">
        <v>54</v>
      </c>
      <c r="B10" s="49">
        <v>20</v>
      </c>
      <c r="C10" s="50">
        <v>20</v>
      </c>
      <c r="D10" s="50"/>
      <c r="E10" s="50">
        <v>20</v>
      </c>
      <c r="F10" s="49" t="s">
        <v>9</v>
      </c>
      <c r="J10" s="21" t="s">
        <v>40</v>
      </c>
      <c r="K10" s="53">
        <v>15.825</v>
      </c>
    </row>
    <row r="11" spans="1:11" ht="13.5" customHeight="1">
      <c r="A11" s="45" t="s">
        <v>15</v>
      </c>
      <c r="B11" s="49">
        <v>19</v>
      </c>
      <c r="C11" s="49">
        <v>19</v>
      </c>
      <c r="D11" s="49"/>
      <c r="E11" s="49">
        <f>C11+D11</f>
        <v>19</v>
      </c>
      <c r="F11" s="49" t="s">
        <v>9</v>
      </c>
      <c r="G11" s="54"/>
      <c r="J11" s="52" t="s">
        <v>24</v>
      </c>
      <c r="K11" s="53">
        <v>17</v>
      </c>
    </row>
    <row r="12" spans="1:11" ht="13.5" customHeight="1">
      <c r="A12" s="45" t="s">
        <v>20</v>
      </c>
      <c r="B12" s="49">
        <v>25</v>
      </c>
      <c r="C12" s="50">
        <v>25</v>
      </c>
      <c r="D12" s="50"/>
      <c r="E12" s="50">
        <f>C12+D12</f>
        <v>25</v>
      </c>
      <c r="F12" s="49" t="s">
        <v>12</v>
      </c>
      <c r="J12" s="52" t="s">
        <v>15</v>
      </c>
      <c r="K12" s="53">
        <v>19</v>
      </c>
    </row>
    <row r="13" spans="1:11" ht="13.5" customHeight="1">
      <c r="A13" s="45" t="s">
        <v>55</v>
      </c>
      <c r="B13" s="49">
        <v>21</v>
      </c>
      <c r="C13" s="50">
        <v>21</v>
      </c>
      <c r="D13" s="50"/>
      <c r="E13" s="50">
        <f>C13+D13</f>
        <v>21</v>
      </c>
      <c r="F13" s="49"/>
      <c r="J13" s="52" t="s">
        <v>17</v>
      </c>
      <c r="K13" s="53">
        <v>19</v>
      </c>
    </row>
    <row r="14" spans="1:11" ht="13.5" customHeight="1">
      <c r="A14" s="45" t="s">
        <v>23</v>
      </c>
      <c r="B14" s="49">
        <v>24.5</v>
      </c>
      <c r="C14" s="50">
        <v>24.5</v>
      </c>
      <c r="D14" s="50"/>
      <c r="E14" s="50">
        <v>24.5</v>
      </c>
      <c r="F14" s="49" t="s">
        <v>12</v>
      </c>
      <c r="J14" s="52" t="s">
        <v>18</v>
      </c>
      <c r="K14" s="53">
        <v>19</v>
      </c>
    </row>
    <row r="15" spans="1:11" ht="13.5" customHeight="1">
      <c r="A15" s="45" t="s">
        <v>56</v>
      </c>
      <c r="B15" s="49">
        <v>34.43</v>
      </c>
      <c r="C15" s="50">
        <v>34.43</v>
      </c>
      <c r="D15" s="50"/>
      <c r="E15" s="50">
        <f>C15+D15</f>
        <v>34.43</v>
      </c>
      <c r="F15" s="49" t="s">
        <v>9</v>
      </c>
      <c r="J15" s="52" t="s">
        <v>25</v>
      </c>
      <c r="K15" s="53">
        <v>20</v>
      </c>
    </row>
    <row r="16" spans="1:11" ht="13.5" customHeight="1">
      <c r="A16" s="45" t="s">
        <v>57</v>
      </c>
      <c r="B16" s="49" t="s">
        <v>26</v>
      </c>
      <c r="C16" s="50" t="s">
        <v>27</v>
      </c>
      <c r="D16" s="50">
        <v>14.35</v>
      </c>
      <c r="E16" s="50">
        <v>30.175</v>
      </c>
      <c r="F16" s="49" t="s">
        <v>12</v>
      </c>
      <c r="J16" s="52" t="s">
        <v>104</v>
      </c>
      <c r="K16" s="53">
        <v>20</v>
      </c>
    </row>
    <row r="17" spans="1:11" ht="13.5" customHeight="1">
      <c r="A17" s="45" t="s">
        <v>21</v>
      </c>
      <c r="B17" s="49">
        <v>26</v>
      </c>
      <c r="C17" s="50">
        <v>26</v>
      </c>
      <c r="D17" s="50"/>
      <c r="E17" s="50">
        <v>26</v>
      </c>
      <c r="F17" s="49" t="s">
        <v>9</v>
      </c>
      <c r="J17" s="21" t="s">
        <v>13</v>
      </c>
      <c r="K17" s="53">
        <v>20</v>
      </c>
    </row>
    <row r="18" spans="1:11" ht="13.5" customHeight="1">
      <c r="A18" s="45" t="s">
        <v>58</v>
      </c>
      <c r="B18" s="49">
        <v>19</v>
      </c>
      <c r="C18" s="50">
        <v>19</v>
      </c>
      <c r="D18" s="50"/>
      <c r="E18" s="50">
        <f>C18+D18</f>
        <v>19</v>
      </c>
      <c r="F18" s="49" t="s">
        <v>9</v>
      </c>
      <c r="J18" s="21" t="s">
        <v>28</v>
      </c>
      <c r="K18" s="53">
        <v>21</v>
      </c>
    </row>
    <row r="19" spans="1:11" ht="13.5" customHeight="1">
      <c r="A19" s="45" t="s">
        <v>59</v>
      </c>
      <c r="B19" s="49">
        <v>20</v>
      </c>
      <c r="C19" s="50">
        <v>20</v>
      </c>
      <c r="D19" s="50"/>
      <c r="E19" s="50">
        <f>C19+D19</f>
        <v>20</v>
      </c>
      <c r="F19" s="49" t="s">
        <v>9</v>
      </c>
      <c r="J19" s="52" t="s">
        <v>30</v>
      </c>
      <c r="K19" s="53">
        <v>22</v>
      </c>
    </row>
    <row r="20" spans="1:11" ht="13.5" customHeight="1">
      <c r="A20" s="45" t="s">
        <v>10</v>
      </c>
      <c r="B20" s="49">
        <v>12.5</v>
      </c>
      <c r="C20" s="50">
        <v>12.5</v>
      </c>
      <c r="D20" s="50"/>
      <c r="E20" s="50">
        <f>C20+D20</f>
        <v>12.5</v>
      </c>
      <c r="F20" s="49" t="s">
        <v>9</v>
      </c>
      <c r="J20" s="52" t="s">
        <v>103</v>
      </c>
      <c r="K20" s="53">
        <v>22</v>
      </c>
    </row>
    <row r="21" spans="1:11" s="54" customFormat="1" ht="13.5" customHeight="1">
      <c r="A21" s="45" t="s">
        <v>60</v>
      </c>
      <c r="B21" s="49">
        <v>25</v>
      </c>
      <c r="C21" s="49">
        <v>25</v>
      </c>
      <c r="D21" s="49">
        <v>0</v>
      </c>
      <c r="E21" s="49">
        <v>25</v>
      </c>
      <c r="F21" s="49" t="s">
        <v>9</v>
      </c>
      <c r="J21" s="52" t="s">
        <v>43</v>
      </c>
      <c r="K21" s="53">
        <v>22.47</v>
      </c>
    </row>
    <row r="22" spans="1:11" ht="13.5" customHeight="1">
      <c r="A22" s="45" t="s">
        <v>61</v>
      </c>
      <c r="B22" s="49">
        <v>27.5</v>
      </c>
      <c r="C22" s="50">
        <v>27.5</v>
      </c>
      <c r="D22" s="50"/>
      <c r="E22" s="50">
        <f>C22+D22</f>
        <v>27.5</v>
      </c>
      <c r="F22" s="49" t="s">
        <v>12</v>
      </c>
      <c r="J22" s="52" t="s">
        <v>19</v>
      </c>
      <c r="K22" s="53">
        <v>23</v>
      </c>
    </row>
    <row r="23" spans="1:11" ht="13.5" customHeight="1">
      <c r="A23" s="45" t="s">
        <v>62</v>
      </c>
      <c r="B23" s="49" t="s">
        <v>63</v>
      </c>
      <c r="C23" s="50">
        <v>26.17</v>
      </c>
      <c r="D23" s="50">
        <v>10.82</v>
      </c>
      <c r="E23" s="50">
        <v>36.99</v>
      </c>
      <c r="F23" s="49" t="s">
        <v>9</v>
      </c>
      <c r="J23" s="52" t="s">
        <v>47</v>
      </c>
      <c r="K23" s="55">
        <v>23</v>
      </c>
    </row>
    <row r="24" spans="1:11" ht="13.5" customHeight="1">
      <c r="A24" s="45" t="s">
        <v>30</v>
      </c>
      <c r="B24" s="49">
        <v>22</v>
      </c>
      <c r="C24" s="50">
        <v>22</v>
      </c>
      <c r="D24" s="50">
        <v>2.2</v>
      </c>
      <c r="E24" s="50">
        <f>C24+D24</f>
        <v>24.2</v>
      </c>
      <c r="F24" s="49" t="s">
        <v>9</v>
      </c>
      <c r="J24" s="52" t="s">
        <v>23</v>
      </c>
      <c r="K24" s="53">
        <v>24.5</v>
      </c>
    </row>
    <row r="25" spans="1:11" ht="13.5" customHeight="1">
      <c r="A25" s="45" t="s">
        <v>64</v>
      </c>
      <c r="B25" s="49" t="s">
        <v>65</v>
      </c>
      <c r="C25" s="50">
        <v>22.47</v>
      </c>
      <c r="D25" s="50">
        <v>6.75</v>
      </c>
      <c r="E25" s="50">
        <f>C25+D25</f>
        <v>29.22</v>
      </c>
      <c r="F25" s="49" t="s">
        <v>9</v>
      </c>
      <c r="J25" s="52" t="s">
        <v>41</v>
      </c>
      <c r="K25" s="53">
        <v>25</v>
      </c>
    </row>
    <row r="26" spans="1:11" ht="13.5" customHeight="1">
      <c r="A26" s="45" t="s">
        <v>34</v>
      </c>
      <c r="B26" s="49">
        <v>30</v>
      </c>
      <c r="C26" s="50">
        <v>30</v>
      </c>
      <c r="D26" s="50"/>
      <c r="E26" s="50">
        <f>C26+D26</f>
        <v>30</v>
      </c>
      <c r="F26" s="49" t="s">
        <v>9</v>
      </c>
      <c r="J26" s="52" t="s">
        <v>44</v>
      </c>
      <c r="K26" s="53">
        <v>25</v>
      </c>
    </row>
    <row r="27" spans="1:11" ht="13.5" customHeight="1">
      <c r="A27" s="45" t="s">
        <v>66</v>
      </c>
      <c r="B27" s="49">
        <v>25</v>
      </c>
      <c r="C27" s="50">
        <v>25</v>
      </c>
      <c r="D27" s="50"/>
      <c r="E27" s="50">
        <f>C27+D27</f>
        <v>25</v>
      </c>
      <c r="F27" s="49" t="s">
        <v>9</v>
      </c>
      <c r="J27" s="52" t="s">
        <v>46</v>
      </c>
      <c r="K27" s="53">
        <v>25</v>
      </c>
    </row>
    <row r="28" spans="1:11" ht="13.5" customHeight="1">
      <c r="A28" s="45" t="s">
        <v>67</v>
      </c>
      <c r="B28" s="49">
        <v>28</v>
      </c>
      <c r="C28" s="50">
        <v>28</v>
      </c>
      <c r="D28" s="50"/>
      <c r="E28" s="50">
        <v>28</v>
      </c>
      <c r="F28" s="49" t="s">
        <v>12</v>
      </c>
      <c r="J28" s="21" t="s">
        <v>11</v>
      </c>
      <c r="K28" s="53">
        <v>25</v>
      </c>
    </row>
    <row r="29" spans="1:11" ht="13.5" customHeight="1">
      <c r="A29" s="45" t="s">
        <v>35</v>
      </c>
      <c r="B29" s="49">
        <v>28</v>
      </c>
      <c r="C29" s="50">
        <v>28</v>
      </c>
      <c r="D29" s="50"/>
      <c r="E29" s="50">
        <f>C29+D29</f>
        <v>28</v>
      </c>
      <c r="F29" s="49" t="s">
        <v>9</v>
      </c>
      <c r="J29" s="52" t="s">
        <v>20</v>
      </c>
      <c r="K29" s="53">
        <v>25</v>
      </c>
    </row>
    <row r="30" spans="1:11" ht="13.5" customHeight="1">
      <c r="A30" s="45" t="s">
        <v>68</v>
      </c>
      <c r="B30" s="49">
        <v>19</v>
      </c>
      <c r="C30" s="50">
        <v>19</v>
      </c>
      <c r="D30" s="50"/>
      <c r="E30" s="50">
        <f>C30+D30</f>
        <v>19</v>
      </c>
      <c r="F30" s="49" t="s">
        <v>12</v>
      </c>
      <c r="J30" s="52" t="s">
        <v>21</v>
      </c>
      <c r="K30" s="53">
        <v>26</v>
      </c>
    </row>
    <row r="31" spans="1:11" ht="13.5" customHeight="1">
      <c r="A31" s="45" t="s">
        <v>69</v>
      </c>
      <c r="B31" s="49">
        <v>25</v>
      </c>
      <c r="C31" s="50">
        <v>30</v>
      </c>
      <c r="D31" s="50">
        <v>1.5</v>
      </c>
      <c r="E31" s="50">
        <v>31.5</v>
      </c>
      <c r="F31" s="49" t="s">
        <v>9</v>
      </c>
      <c r="J31" s="52" t="s">
        <v>42</v>
      </c>
      <c r="K31" s="53">
        <v>27.5</v>
      </c>
    </row>
    <row r="32" spans="1:11" ht="13.5" customHeight="1">
      <c r="A32" s="45" t="s">
        <v>19</v>
      </c>
      <c r="B32" s="49">
        <v>23</v>
      </c>
      <c r="C32" s="50">
        <v>23</v>
      </c>
      <c r="D32" s="50"/>
      <c r="E32" s="50">
        <f>C32+D32</f>
        <v>23</v>
      </c>
      <c r="F32" s="49" t="s">
        <v>12</v>
      </c>
      <c r="J32" s="52" t="s">
        <v>45</v>
      </c>
      <c r="K32" s="53">
        <v>28</v>
      </c>
    </row>
    <row r="33" spans="1:11" ht="13.5" customHeight="1">
      <c r="A33" s="45" t="s">
        <v>24</v>
      </c>
      <c r="B33" s="49">
        <v>17</v>
      </c>
      <c r="C33" s="50">
        <v>17</v>
      </c>
      <c r="D33" s="50"/>
      <c r="E33" s="50">
        <f>C33+D33</f>
        <v>17</v>
      </c>
      <c r="F33" s="49"/>
      <c r="J33" s="52" t="s">
        <v>35</v>
      </c>
      <c r="K33" s="53">
        <v>28</v>
      </c>
    </row>
    <row r="34" spans="1:11" ht="13.5" customHeight="1">
      <c r="A34" s="45" t="s">
        <v>36</v>
      </c>
      <c r="B34" s="49">
        <v>30</v>
      </c>
      <c r="C34" s="50">
        <v>30</v>
      </c>
      <c r="D34" s="50"/>
      <c r="E34" s="50">
        <f>C34+D34</f>
        <v>30</v>
      </c>
      <c r="F34" s="49" t="s">
        <v>9</v>
      </c>
      <c r="J34" s="52" t="s">
        <v>31</v>
      </c>
      <c r="K34" s="53">
        <v>28.05</v>
      </c>
    </row>
    <row r="35" spans="1:11" ht="13.5" customHeight="1">
      <c r="A35" s="45" t="s">
        <v>33</v>
      </c>
      <c r="B35" s="49">
        <v>22</v>
      </c>
      <c r="C35" s="50">
        <v>22</v>
      </c>
      <c r="D35" s="50"/>
      <c r="E35" s="50">
        <f>C35+D35</f>
        <v>22</v>
      </c>
      <c r="F35" s="49" t="s">
        <v>12</v>
      </c>
      <c r="J35" s="52" t="s">
        <v>36</v>
      </c>
      <c r="K35" s="53">
        <v>30</v>
      </c>
    </row>
    <row r="36" spans="1:11" ht="13.5" customHeight="1">
      <c r="A36" s="45" t="s">
        <v>70</v>
      </c>
      <c r="B36" s="49">
        <v>8.5</v>
      </c>
      <c r="C36" s="50">
        <f>100*B36/(100+B36+8*(100/100+119/100+10.01/100))</f>
        <v>6.702370589051639</v>
      </c>
      <c r="D36" s="50">
        <f>100*(8*(100/100+119/100+10.01/100))/(100+8.5+8*(100/100+119/100+10.01/100))</f>
        <v>14.446210716223206</v>
      </c>
      <c r="E36" s="50">
        <f>C36+D36</f>
        <v>21.148581305274845</v>
      </c>
      <c r="F36" s="49" t="s">
        <v>12</v>
      </c>
      <c r="J36" s="52" t="s">
        <v>37</v>
      </c>
      <c r="K36" s="56">
        <v>30</v>
      </c>
    </row>
    <row r="37" spans="1:11" ht="13.5" customHeight="1">
      <c r="A37" s="45" t="s">
        <v>25</v>
      </c>
      <c r="B37" s="49">
        <v>20</v>
      </c>
      <c r="C37" s="50">
        <v>20</v>
      </c>
      <c r="D37" s="51"/>
      <c r="E37" s="50">
        <f>C37+D37</f>
        <v>20</v>
      </c>
      <c r="F37" s="49" t="s">
        <v>12</v>
      </c>
      <c r="J37" s="52" t="s">
        <v>34</v>
      </c>
      <c r="K37" s="53">
        <v>30</v>
      </c>
    </row>
    <row r="38" spans="1:11" ht="13.5" customHeight="1">
      <c r="A38" s="57" t="s">
        <v>71</v>
      </c>
      <c r="B38" s="58">
        <v>23</v>
      </c>
      <c r="C38" s="59">
        <v>23</v>
      </c>
      <c r="D38" s="59"/>
      <c r="E38" s="59">
        <f>C38+D38</f>
        <v>23</v>
      </c>
      <c r="F38" s="58" t="s">
        <v>9</v>
      </c>
      <c r="J38" s="21" t="s">
        <v>38</v>
      </c>
      <c r="K38" s="53">
        <v>33.99</v>
      </c>
    </row>
    <row r="39" spans="1:11" ht="13.5" customHeight="1" thickBot="1">
      <c r="A39" s="60" t="s">
        <v>72</v>
      </c>
      <c r="B39" s="61">
        <v>35</v>
      </c>
      <c r="C39" s="62">
        <v>32.774</v>
      </c>
      <c r="D39" s="62">
        <v>6.32</v>
      </c>
      <c r="E39" s="62">
        <v>39.134</v>
      </c>
      <c r="F39" s="61" t="s">
        <v>9</v>
      </c>
      <c r="J39" s="52" t="s">
        <v>39</v>
      </c>
      <c r="K39" s="53">
        <v>34.43</v>
      </c>
    </row>
    <row r="40" spans="1:11" ht="15.75" thickBot="1">
      <c r="A40" s="63" t="s">
        <v>73</v>
      </c>
      <c r="B40" s="41"/>
      <c r="C40" s="41"/>
      <c r="D40" s="42"/>
      <c r="E40" s="41"/>
      <c r="F40" s="41"/>
      <c r="J40" s="52" t="s">
        <v>48</v>
      </c>
      <c r="K40" s="64">
        <v>35</v>
      </c>
    </row>
    <row r="41" spans="1:6" ht="15">
      <c r="A41" s="65" t="s">
        <v>74</v>
      </c>
      <c r="B41" s="66"/>
      <c r="C41" s="41"/>
      <c r="D41" s="42"/>
      <c r="E41" s="41"/>
      <c r="F41" s="41"/>
    </row>
    <row r="42" ht="15">
      <c r="A42" s="63" t="s">
        <v>75</v>
      </c>
    </row>
    <row r="43" ht="15">
      <c r="A43" s="63" t="s">
        <v>76</v>
      </c>
    </row>
    <row r="44" spans="1:6" s="67" customFormat="1" ht="57.75" customHeight="1">
      <c r="A44" s="70" t="s">
        <v>77</v>
      </c>
      <c r="B44" s="70"/>
      <c r="C44" s="70"/>
      <c r="D44" s="70"/>
      <c r="E44" s="70"/>
      <c r="F44" s="70"/>
    </row>
    <row r="45" spans="1:6" s="67" customFormat="1" ht="57.75" customHeight="1">
      <c r="A45" s="70" t="s">
        <v>78</v>
      </c>
      <c r="B45" s="70"/>
      <c r="C45" s="70"/>
      <c r="D45" s="70"/>
      <c r="E45" s="70"/>
      <c r="F45" s="70"/>
    </row>
    <row r="46" spans="1:6" s="67" customFormat="1" ht="57.75" customHeight="1">
      <c r="A46" s="70" t="s">
        <v>79</v>
      </c>
      <c r="B46" s="70"/>
      <c r="C46" s="70"/>
      <c r="D46" s="70"/>
      <c r="E46" s="70"/>
      <c r="F46" s="70"/>
    </row>
    <row r="47" spans="1:6" s="67" customFormat="1" ht="66" customHeight="1">
      <c r="A47" s="70" t="s">
        <v>80</v>
      </c>
      <c r="B47" s="70"/>
      <c r="C47" s="70"/>
      <c r="D47" s="70"/>
      <c r="E47" s="70"/>
      <c r="F47" s="70"/>
    </row>
    <row r="48" spans="1:6" s="67" customFormat="1" ht="57.75" customHeight="1">
      <c r="A48" s="70" t="s">
        <v>81</v>
      </c>
      <c r="B48" s="70"/>
      <c r="C48" s="70"/>
      <c r="D48" s="70"/>
      <c r="E48" s="70"/>
      <c r="F48" s="70"/>
    </row>
    <row r="49" spans="1:6" s="67" customFormat="1" ht="57.75" customHeight="1">
      <c r="A49" s="70" t="s">
        <v>82</v>
      </c>
      <c r="B49" s="70"/>
      <c r="C49" s="70"/>
      <c r="D49" s="70"/>
      <c r="E49" s="70"/>
      <c r="F49" s="70"/>
    </row>
    <row r="50" ht="13.5">
      <c r="A50" s="63" t="s">
        <v>83</v>
      </c>
    </row>
    <row r="51" spans="1:6" ht="13.5">
      <c r="A51" s="69" t="s">
        <v>84</v>
      </c>
      <c r="B51" s="69"/>
      <c r="C51" s="69"/>
      <c r="D51" s="69"/>
      <c r="E51" s="69"/>
      <c r="F51" s="69"/>
    </row>
    <row r="52" spans="1:6" ht="13.5">
      <c r="A52" s="69" t="s">
        <v>85</v>
      </c>
      <c r="B52" s="69"/>
      <c r="C52" s="69"/>
      <c r="D52" s="69"/>
      <c r="E52" s="69"/>
      <c r="F52" s="69"/>
    </row>
    <row r="53" spans="1:6" ht="13.5">
      <c r="A53" s="69" t="s">
        <v>86</v>
      </c>
      <c r="B53" s="69"/>
      <c r="C53" s="69"/>
      <c r="D53" s="69"/>
      <c r="E53" s="69"/>
      <c r="F53" s="69"/>
    </row>
    <row r="54" spans="1:6" ht="28.5" customHeight="1">
      <c r="A54" s="69" t="s">
        <v>87</v>
      </c>
      <c r="B54" s="69"/>
      <c r="C54" s="69"/>
      <c r="D54" s="69"/>
      <c r="E54" s="69"/>
      <c r="F54" s="69"/>
    </row>
    <row r="55" spans="1:6" ht="97.5" customHeight="1">
      <c r="A55" s="69" t="s">
        <v>88</v>
      </c>
      <c r="B55" s="69"/>
      <c r="C55" s="69"/>
      <c r="D55" s="69"/>
      <c r="E55" s="69"/>
      <c r="F55" s="69"/>
    </row>
    <row r="56" spans="1:6" ht="28.5" customHeight="1">
      <c r="A56" s="69" t="s">
        <v>89</v>
      </c>
      <c r="B56" s="69"/>
      <c r="C56" s="69"/>
      <c r="D56" s="69"/>
      <c r="E56" s="69"/>
      <c r="F56" s="69"/>
    </row>
    <row r="57" spans="1:6" ht="56.25" customHeight="1">
      <c r="A57" s="69" t="s">
        <v>90</v>
      </c>
      <c r="B57" s="69"/>
      <c r="C57" s="69"/>
      <c r="D57" s="69"/>
      <c r="E57" s="69"/>
      <c r="F57" s="69"/>
    </row>
    <row r="58" spans="1:6" ht="90" customHeight="1">
      <c r="A58" s="69" t="s">
        <v>91</v>
      </c>
      <c r="B58" s="69"/>
      <c r="C58" s="69"/>
      <c r="D58" s="69"/>
      <c r="E58" s="69"/>
      <c r="F58" s="69"/>
    </row>
    <row r="59" spans="1:6" ht="58.5" customHeight="1">
      <c r="A59" s="69" t="s">
        <v>92</v>
      </c>
      <c r="B59" s="69"/>
      <c r="C59" s="69"/>
      <c r="D59" s="69"/>
      <c r="E59" s="69"/>
      <c r="F59" s="69"/>
    </row>
    <row r="60" spans="1:6" ht="50.25" customHeight="1">
      <c r="A60" s="69" t="s">
        <v>93</v>
      </c>
      <c r="B60" s="69"/>
      <c r="C60" s="69"/>
      <c r="D60" s="69"/>
      <c r="E60" s="69"/>
      <c r="F60" s="69"/>
    </row>
    <row r="61" spans="1:6" ht="134.25" customHeight="1">
      <c r="A61" s="69" t="s">
        <v>94</v>
      </c>
      <c r="B61" s="69"/>
      <c r="C61" s="69"/>
      <c r="D61" s="69"/>
      <c r="E61" s="69"/>
      <c r="F61" s="69"/>
    </row>
    <row r="62" spans="1:6" ht="29.25" customHeight="1">
      <c r="A62" s="69" t="s">
        <v>95</v>
      </c>
      <c r="B62" s="69"/>
      <c r="C62" s="69"/>
      <c r="D62" s="69"/>
      <c r="E62" s="69"/>
      <c r="F62" s="69"/>
    </row>
    <row r="63" spans="1:6" ht="29.25" customHeight="1">
      <c r="A63" s="69" t="s">
        <v>96</v>
      </c>
      <c r="B63" s="69"/>
      <c r="C63" s="69"/>
      <c r="D63" s="69"/>
      <c r="E63" s="69"/>
      <c r="F63" s="69"/>
    </row>
    <row r="64" spans="1:6" ht="29.25" customHeight="1">
      <c r="A64" s="69" t="s">
        <v>97</v>
      </c>
      <c r="B64" s="69"/>
      <c r="C64" s="69"/>
      <c r="D64" s="69"/>
      <c r="E64" s="69"/>
      <c r="F64" s="69"/>
    </row>
    <row r="65" spans="1:6" ht="37.5" customHeight="1">
      <c r="A65" s="69" t="s">
        <v>98</v>
      </c>
      <c r="B65" s="69"/>
      <c r="C65" s="69"/>
      <c r="D65" s="69"/>
      <c r="E65" s="69"/>
      <c r="F65" s="69"/>
    </row>
    <row r="66" spans="1:6" ht="70.5" customHeight="1">
      <c r="A66" s="69" t="s">
        <v>99</v>
      </c>
      <c r="B66" s="69"/>
      <c r="C66" s="69"/>
      <c r="D66" s="69"/>
      <c r="E66" s="69"/>
      <c r="F66" s="69"/>
    </row>
    <row r="67" spans="1:6" ht="29.25" customHeight="1">
      <c r="A67" s="69" t="s">
        <v>100</v>
      </c>
      <c r="B67" s="69"/>
      <c r="C67" s="69"/>
      <c r="D67" s="69"/>
      <c r="E67" s="69"/>
      <c r="F67" s="69"/>
    </row>
    <row r="68" spans="1:6" ht="29.25" customHeight="1">
      <c r="A68" s="69" t="s">
        <v>101</v>
      </c>
      <c r="B68" s="69"/>
      <c r="C68" s="69"/>
      <c r="D68" s="69"/>
      <c r="E68" s="69"/>
      <c r="F68" s="69"/>
    </row>
    <row r="69" spans="1:6" ht="29.25" customHeight="1">
      <c r="A69" s="69" t="s">
        <v>102</v>
      </c>
      <c r="B69" s="69"/>
      <c r="C69" s="69"/>
      <c r="D69" s="69"/>
      <c r="E69" s="69"/>
      <c r="F69" s="69"/>
    </row>
    <row r="84" ht="12">
      <c r="A84" s="68"/>
    </row>
  </sheetData>
  <sheetProtection/>
  <mergeCells count="30">
    <mergeCell ref="B4:B5"/>
    <mergeCell ref="C4:C5"/>
    <mergeCell ref="D4:D5"/>
    <mergeCell ref="E4:E5"/>
    <mergeCell ref="F4:F5"/>
    <mergeCell ref="A44:F44"/>
    <mergeCell ref="A45:F45"/>
    <mergeCell ref="A46:F46"/>
    <mergeCell ref="A47:F47"/>
    <mergeCell ref="A48:F48"/>
    <mergeCell ref="A49:F49"/>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s>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S98"/>
  <sheetViews>
    <sheetView showGridLines="0" zoomScale="90" zoomScaleNormal="90" workbookViewId="0" topLeftCell="A12">
      <selection activeCell="U23" sqref="U23"/>
    </sheetView>
  </sheetViews>
  <sheetFormatPr defaultColWidth="8.8515625" defaultRowHeight="12.75"/>
  <cols>
    <col min="1" max="1" width="18.140625" style="0" customWidth="1"/>
    <col min="2" max="2" width="0.71875" style="0" customWidth="1"/>
    <col min="3" max="3" width="16.8515625" style="0" customWidth="1"/>
    <col min="4" max="4" width="0.85546875" style="0" customWidth="1"/>
    <col min="5" max="5" width="16.421875" style="0" customWidth="1"/>
    <col min="6" max="6" width="0.71875" style="0" customWidth="1"/>
    <col min="7" max="7" width="17.421875" style="0" customWidth="1"/>
    <col min="8" max="8" width="3.421875" style="0" customWidth="1"/>
    <col min="9" max="9" width="10.00390625" style="25" customWidth="1"/>
    <col min="10" max="10" width="2.00390625" style="25" customWidth="1"/>
    <col min="11" max="12" width="11.140625" style="25" customWidth="1"/>
    <col min="13" max="13" width="10.7109375" style="25" customWidth="1"/>
    <col min="14" max="15" width="8.8515625" style="0" customWidth="1"/>
    <col min="16" max="16" width="9.140625" style="3" customWidth="1"/>
    <col min="17" max="17" width="16.140625" style="0" bestFit="1" customWidth="1"/>
    <col min="18" max="18" width="13.7109375" style="0" customWidth="1"/>
    <col min="19" max="19" width="9.140625" style="3" customWidth="1"/>
  </cols>
  <sheetData>
    <row r="1" ht="140.25">
      <c r="A1" s="34" t="s">
        <v>49</v>
      </c>
    </row>
    <row r="2" ht="12.75"/>
    <row r="3" spans="1:8" ht="12.75">
      <c r="A3" s="1" t="s">
        <v>0</v>
      </c>
      <c r="B3" s="2"/>
      <c r="C3" s="2"/>
      <c r="D3" s="2"/>
      <c r="E3" s="2"/>
      <c r="F3" s="2"/>
      <c r="G3" s="2"/>
      <c r="H3" s="2"/>
    </row>
    <row r="4" spans="1:10" ht="9" customHeight="1">
      <c r="A4" s="2"/>
      <c r="B4" s="2"/>
      <c r="C4" s="2"/>
      <c r="D4" s="2"/>
      <c r="E4" s="2"/>
      <c r="F4" s="2"/>
      <c r="G4" s="2"/>
      <c r="H4" s="2"/>
      <c r="J4" s="76"/>
    </row>
    <row r="5" spans="1:10" ht="12" hidden="1">
      <c r="A5" s="5" t="s">
        <v>1</v>
      </c>
      <c r="B5" s="2"/>
      <c r="C5" s="2"/>
      <c r="D5" s="2"/>
      <c r="E5" s="2"/>
      <c r="F5" s="2"/>
      <c r="G5" s="2"/>
      <c r="H5" s="2"/>
      <c r="J5" s="76"/>
    </row>
    <row r="6" spans="1:12" ht="7.5" customHeight="1" hidden="1">
      <c r="A6" s="6"/>
      <c r="B6" s="7"/>
      <c r="C6" s="7"/>
      <c r="D6" s="7"/>
      <c r="E6" s="7"/>
      <c r="F6" s="7"/>
      <c r="G6" s="7"/>
      <c r="H6" s="7"/>
      <c r="I6" s="27"/>
      <c r="J6" s="76"/>
      <c r="K6" s="27"/>
      <c r="L6" s="27"/>
    </row>
    <row r="7" spans="1:12" ht="5.25" customHeight="1" hidden="1" thickBot="1">
      <c r="A7" s="8"/>
      <c r="B7" s="8"/>
      <c r="C7" s="8"/>
      <c r="D7" s="8"/>
      <c r="E7" s="8"/>
      <c r="F7" s="8"/>
      <c r="G7" s="8"/>
      <c r="H7" s="8"/>
      <c r="I7" s="27"/>
      <c r="J7" s="27"/>
      <c r="K7" s="27"/>
      <c r="L7" s="27"/>
    </row>
    <row r="8" spans="1:18" ht="5.25" customHeight="1" hidden="1">
      <c r="A8" s="9"/>
      <c r="B8" s="9"/>
      <c r="C8" s="9"/>
      <c r="D8" s="9"/>
      <c r="E8" s="9"/>
      <c r="F8" s="9"/>
      <c r="G8" s="9"/>
      <c r="H8" s="9"/>
      <c r="I8" s="27"/>
      <c r="J8" s="27"/>
      <c r="K8" s="27"/>
      <c r="L8" s="27"/>
      <c r="R8" s="77" t="s">
        <v>2</v>
      </c>
    </row>
    <row r="9" spans="1:18" ht="45" customHeight="1">
      <c r="A9" s="7"/>
      <c r="B9" s="7"/>
      <c r="C9" s="78" t="s">
        <v>2</v>
      </c>
      <c r="D9" s="4"/>
      <c r="E9" s="78" t="s">
        <v>3</v>
      </c>
      <c r="F9" s="4"/>
      <c r="G9" s="78" t="s">
        <v>4</v>
      </c>
      <c r="H9" s="4"/>
      <c r="I9" s="76" t="s">
        <v>5</v>
      </c>
      <c r="J9" s="26"/>
      <c r="K9" s="76" t="s">
        <v>6</v>
      </c>
      <c r="L9" s="26"/>
      <c r="M9" s="76" t="s">
        <v>5</v>
      </c>
      <c r="R9" s="77"/>
    </row>
    <row r="10" spans="1:18" ht="12.75">
      <c r="A10" s="10"/>
      <c r="B10" s="10"/>
      <c r="C10" s="78"/>
      <c r="D10" s="7"/>
      <c r="E10" s="78"/>
      <c r="F10" s="7"/>
      <c r="G10" s="78"/>
      <c r="H10" s="7"/>
      <c r="I10" s="76"/>
      <c r="J10" s="27"/>
      <c r="K10" s="76"/>
      <c r="L10" s="26"/>
      <c r="M10" s="76"/>
      <c r="R10" s="77"/>
    </row>
    <row r="11" spans="1:18" ht="12.75">
      <c r="A11" s="7"/>
      <c r="B11" s="10"/>
      <c r="C11" s="78"/>
      <c r="D11" s="11"/>
      <c r="E11" s="78"/>
      <c r="F11" s="11"/>
      <c r="G11" s="78"/>
      <c r="H11" s="4"/>
      <c r="I11" s="76"/>
      <c r="J11" s="26"/>
      <c r="K11" s="76"/>
      <c r="L11" s="26"/>
      <c r="M11" s="76"/>
      <c r="R11" s="77"/>
    </row>
    <row r="12" spans="1:19" ht="12.75">
      <c r="A12" s="12" t="s">
        <v>7</v>
      </c>
      <c r="B12" s="10"/>
      <c r="C12" s="78"/>
      <c r="D12" s="13"/>
      <c r="E12" s="78"/>
      <c r="F12" s="13"/>
      <c r="G12" s="78"/>
      <c r="H12" s="4"/>
      <c r="I12" s="76"/>
      <c r="J12" s="26"/>
      <c r="K12" s="76"/>
      <c r="L12" s="26"/>
      <c r="M12" s="76"/>
      <c r="R12" s="14"/>
      <c r="S12" s="15" t="s">
        <v>8</v>
      </c>
    </row>
    <row r="13" spans="1:12" ht="3.75" customHeight="1">
      <c r="A13" s="16"/>
      <c r="B13" s="16"/>
      <c r="C13" s="17"/>
      <c r="D13" s="17"/>
      <c r="E13" s="17"/>
      <c r="F13" s="17"/>
      <c r="G13" s="17"/>
      <c r="H13" s="17"/>
      <c r="I13" s="27"/>
      <c r="J13" s="27"/>
      <c r="K13" s="27"/>
      <c r="L13" s="27"/>
    </row>
    <row r="14" spans="1:12" ht="5.25" customHeight="1">
      <c r="A14" s="6"/>
      <c r="B14" s="6"/>
      <c r="C14" s="6"/>
      <c r="D14" s="6"/>
      <c r="E14" s="6"/>
      <c r="F14" s="6"/>
      <c r="G14" s="6"/>
      <c r="H14" s="6"/>
      <c r="I14" s="28"/>
      <c r="J14" s="29"/>
      <c r="K14" s="29"/>
      <c r="L14" s="29"/>
    </row>
    <row r="15" spans="1:19" ht="12.75">
      <c r="A15" s="18" t="s">
        <v>37</v>
      </c>
      <c r="B15" s="19"/>
      <c r="C15" s="19">
        <v>30</v>
      </c>
      <c r="D15" s="19"/>
      <c r="E15" s="19">
        <v>30</v>
      </c>
      <c r="F15" s="19"/>
      <c r="G15" s="20"/>
      <c r="H15" s="19"/>
      <c r="I15" s="30">
        <f>E15+G15</f>
        <v>30</v>
      </c>
      <c r="J15" s="30"/>
      <c r="K15" s="30" t="s">
        <v>9</v>
      </c>
      <c r="L15" s="30"/>
      <c r="M15" s="31">
        <v>12.5</v>
      </c>
      <c r="N15" t="s">
        <v>10</v>
      </c>
      <c r="P15" s="3">
        <v>21.174437816090503</v>
      </c>
      <c r="Q15" s="14" t="s">
        <v>29</v>
      </c>
      <c r="R15" s="24">
        <v>8.5</v>
      </c>
      <c r="S15" s="3">
        <v>21.174437816090503</v>
      </c>
    </row>
    <row r="16" spans="1:19" ht="12.75">
      <c r="A16" s="21" t="s">
        <v>11</v>
      </c>
      <c r="C16" s="19">
        <v>25</v>
      </c>
      <c r="D16" s="19"/>
      <c r="E16" s="19">
        <v>25</v>
      </c>
      <c r="F16" s="19"/>
      <c r="G16" s="20"/>
      <c r="H16" s="19"/>
      <c r="I16" s="30">
        <f aca="true" t="shared" si="0" ref="I16:I44">E16+G16</f>
        <v>25</v>
      </c>
      <c r="J16" s="30"/>
      <c r="K16" s="30" t="s">
        <v>12</v>
      </c>
      <c r="L16" s="30"/>
      <c r="M16" s="31">
        <v>17</v>
      </c>
      <c r="N16" s="14" t="s">
        <v>13</v>
      </c>
      <c r="P16" s="3">
        <v>12.5</v>
      </c>
      <c r="Q16" t="s">
        <v>10</v>
      </c>
      <c r="R16" s="24">
        <v>12.5</v>
      </c>
      <c r="S16" s="3">
        <v>12.5</v>
      </c>
    </row>
    <row r="17" spans="1:19" ht="12.75">
      <c r="A17" s="21" t="s">
        <v>38</v>
      </c>
      <c r="C17" s="19" t="s">
        <v>14</v>
      </c>
      <c r="D17" s="19"/>
      <c r="E17" s="19">
        <v>33.99</v>
      </c>
      <c r="F17" s="19"/>
      <c r="G17" s="20"/>
      <c r="H17" s="19"/>
      <c r="I17" s="30">
        <f t="shared" si="0"/>
        <v>33.99</v>
      </c>
      <c r="J17" s="30"/>
      <c r="K17" s="30" t="s">
        <v>9</v>
      </c>
      <c r="L17" s="30"/>
      <c r="M17" s="31">
        <v>19</v>
      </c>
      <c r="N17" t="s">
        <v>15</v>
      </c>
      <c r="P17" s="3">
        <v>30.175</v>
      </c>
      <c r="Q17" s="14" t="s">
        <v>40</v>
      </c>
      <c r="R17" s="24">
        <v>15</v>
      </c>
      <c r="S17" s="3">
        <v>30.175</v>
      </c>
    </row>
    <row r="18" spans="1:19" ht="12.75">
      <c r="A18" s="18" t="s">
        <v>16</v>
      </c>
      <c r="B18" s="19"/>
      <c r="C18" s="19">
        <v>16.5</v>
      </c>
      <c r="D18" s="19"/>
      <c r="E18" s="19">
        <v>16.5</v>
      </c>
      <c r="F18" s="19">
        <v>14</v>
      </c>
      <c r="G18" s="19">
        <v>11.14</v>
      </c>
      <c r="H18" s="19"/>
      <c r="I18" s="30">
        <v>27.64</v>
      </c>
      <c r="J18" s="30"/>
      <c r="K18" s="30" t="s">
        <v>9</v>
      </c>
      <c r="L18" s="30"/>
      <c r="M18" s="31">
        <v>19</v>
      </c>
      <c r="N18" s="14" t="s">
        <v>17</v>
      </c>
      <c r="P18" s="3">
        <v>27.64</v>
      </c>
      <c r="Q18" t="s">
        <v>16</v>
      </c>
      <c r="R18" s="24">
        <v>16.5</v>
      </c>
      <c r="S18" s="3">
        <v>27.64</v>
      </c>
    </row>
    <row r="19" spans="1:19" ht="12.75">
      <c r="A19" s="21" t="s">
        <v>13</v>
      </c>
      <c r="B19" s="19"/>
      <c r="C19" s="19">
        <v>17</v>
      </c>
      <c r="D19" s="19"/>
      <c r="E19" s="19">
        <v>17</v>
      </c>
      <c r="F19" s="19"/>
      <c r="G19" s="19"/>
      <c r="H19" s="19"/>
      <c r="I19" s="30">
        <v>17</v>
      </c>
      <c r="J19" s="30"/>
      <c r="K19" s="30" t="s">
        <v>9</v>
      </c>
      <c r="L19" s="30"/>
      <c r="M19" s="31">
        <v>19</v>
      </c>
      <c r="N19" s="14" t="s">
        <v>18</v>
      </c>
      <c r="P19" s="3">
        <v>17</v>
      </c>
      <c r="Q19" s="14" t="s">
        <v>13</v>
      </c>
      <c r="R19" s="24">
        <v>17</v>
      </c>
      <c r="S19" s="3">
        <v>17</v>
      </c>
    </row>
    <row r="20" spans="1:19" ht="12.75">
      <c r="A20" s="18" t="s">
        <v>15</v>
      </c>
      <c r="B20" s="19"/>
      <c r="C20" s="19">
        <v>19</v>
      </c>
      <c r="D20" s="19"/>
      <c r="E20" s="19">
        <v>19</v>
      </c>
      <c r="F20" s="19"/>
      <c r="G20" s="19"/>
      <c r="H20" s="19"/>
      <c r="I20" s="30">
        <f t="shared" si="0"/>
        <v>19</v>
      </c>
      <c r="J20" s="30"/>
      <c r="K20" s="30" t="s">
        <v>9</v>
      </c>
      <c r="L20" s="30"/>
      <c r="M20" s="31">
        <v>19</v>
      </c>
      <c r="N20" t="s">
        <v>19</v>
      </c>
      <c r="P20" s="3">
        <v>19</v>
      </c>
      <c r="Q20" t="s">
        <v>15</v>
      </c>
      <c r="R20" s="24">
        <v>19</v>
      </c>
      <c r="S20" s="3">
        <v>19</v>
      </c>
    </row>
    <row r="21" spans="1:19" ht="12.75">
      <c r="A21" s="18" t="s">
        <v>20</v>
      </c>
      <c r="B21" s="19"/>
      <c r="C21" s="19">
        <v>25</v>
      </c>
      <c r="D21" s="19"/>
      <c r="E21" s="19">
        <v>25</v>
      </c>
      <c r="F21" s="19"/>
      <c r="G21" s="19"/>
      <c r="H21" s="19"/>
      <c r="I21" s="30">
        <f t="shared" si="0"/>
        <v>25</v>
      </c>
      <c r="J21" s="30"/>
      <c r="K21" s="30" t="s">
        <v>12</v>
      </c>
      <c r="L21" s="30"/>
      <c r="M21" s="31">
        <v>20</v>
      </c>
      <c r="N21" t="s">
        <v>21</v>
      </c>
      <c r="P21" s="3">
        <v>19</v>
      </c>
      <c r="Q21" s="14" t="s">
        <v>17</v>
      </c>
      <c r="R21" s="24">
        <v>19</v>
      </c>
      <c r="S21" s="3">
        <v>19</v>
      </c>
    </row>
    <row r="22" spans="1:19" ht="12.75">
      <c r="A22" s="21" t="s">
        <v>28</v>
      </c>
      <c r="B22" s="19"/>
      <c r="C22" s="19">
        <v>21</v>
      </c>
      <c r="D22" s="19"/>
      <c r="E22" s="19">
        <v>21</v>
      </c>
      <c r="F22" s="19"/>
      <c r="G22" s="19"/>
      <c r="H22" s="19"/>
      <c r="I22" s="30">
        <f t="shared" si="0"/>
        <v>21</v>
      </c>
      <c r="J22" s="30"/>
      <c r="K22" s="30"/>
      <c r="L22" s="30"/>
      <c r="M22" s="31">
        <v>20</v>
      </c>
      <c r="N22" t="s">
        <v>22</v>
      </c>
      <c r="P22" s="3">
        <v>19</v>
      </c>
      <c r="Q22" s="14" t="s">
        <v>18</v>
      </c>
      <c r="R22" s="24">
        <v>19</v>
      </c>
      <c r="S22" s="3">
        <v>19</v>
      </c>
    </row>
    <row r="23" spans="1:19" ht="12.75">
      <c r="A23" s="18" t="s">
        <v>23</v>
      </c>
      <c r="B23" s="19"/>
      <c r="C23" s="19">
        <v>26</v>
      </c>
      <c r="D23" s="19"/>
      <c r="E23" s="19">
        <v>26</v>
      </c>
      <c r="F23" s="19"/>
      <c r="G23" s="19"/>
      <c r="H23" s="19"/>
      <c r="I23" s="30">
        <f t="shared" si="0"/>
        <v>26</v>
      </c>
      <c r="J23" s="30"/>
      <c r="K23" s="30" t="s">
        <v>12</v>
      </c>
      <c r="L23" s="30"/>
      <c r="M23" s="31">
        <v>20</v>
      </c>
      <c r="N23" t="s">
        <v>24</v>
      </c>
      <c r="P23" s="3">
        <v>19</v>
      </c>
      <c r="Q23" t="s">
        <v>19</v>
      </c>
      <c r="R23" s="24">
        <v>19</v>
      </c>
      <c r="S23" s="3">
        <v>19</v>
      </c>
    </row>
    <row r="24" spans="1:19" ht="12.75">
      <c r="A24" s="18" t="s">
        <v>39</v>
      </c>
      <c r="B24" s="19"/>
      <c r="C24" s="19">
        <v>34.43</v>
      </c>
      <c r="D24" s="19"/>
      <c r="E24" s="19">
        <v>34.43</v>
      </c>
      <c r="F24" s="19"/>
      <c r="G24" s="19"/>
      <c r="H24" s="19"/>
      <c r="I24" s="30">
        <f t="shared" si="0"/>
        <v>34.43</v>
      </c>
      <c r="J24" s="30"/>
      <c r="K24" s="30" t="s">
        <v>9</v>
      </c>
      <c r="L24" s="30"/>
      <c r="M24" s="31">
        <v>20</v>
      </c>
      <c r="N24" t="s">
        <v>25</v>
      </c>
      <c r="P24" s="3">
        <v>20</v>
      </c>
      <c r="Q24" t="s">
        <v>21</v>
      </c>
      <c r="R24" s="24">
        <v>20</v>
      </c>
      <c r="S24" s="3">
        <v>20</v>
      </c>
    </row>
    <row r="25" spans="1:19" ht="12.75">
      <c r="A25" s="21" t="s">
        <v>40</v>
      </c>
      <c r="B25" s="19"/>
      <c r="C25" s="19" t="s">
        <v>26</v>
      </c>
      <c r="D25" s="19"/>
      <c r="E25" s="19" t="s">
        <v>27</v>
      </c>
      <c r="F25" s="19"/>
      <c r="G25" s="19">
        <v>14.35</v>
      </c>
      <c r="H25" s="19"/>
      <c r="I25" s="30">
        <v>30.175</v>
      </c>
      <c r="J25" s="30"/>
      <c r="K25" s="30" t="s">
        <v>12</v>
      </c>
      <c r="L25" s="30"/>
      <c r="M25" s="31">
        <v>21</v>
      </c>
      <c r="N25" s="14" t="s">
        <v>28</v>
      </c>
      <c r="P25" s="3">
        <v>20</v>
      </c>
      <c r="Q25" t="s">
        <v>22</v>
      </c>
      <c r="R25" s="24">
        <v>20</v>
      </c>
      <c r="S25" s="3">
        <v>20</v>
      </c>
    </row>
    <row r="26" spans="1:19" ht="12.75">
      <c r="A26" s="18" t="s">
        <v>21</v>
      </c>
      <c r="B26" s="19"/>
      <c r="C26" s="19">
        <v>20</v>
      </c>
      <c r="D26" s="19"/>
      <c r="E26" s="19">
        <v>20</v>
      </c>
      <c r="F26" s="19"/>
      <c r="G26" s="19"/>
      <c r="H26" s="19"/>
      <c r="I26" s="30">
        <v>20</v>
      </c>
      <c r="J26" s="30"/>
      <c r="K26" s="30" t="s">
        <v>9</v>
      </c>
      <c r="L26" s="30"/>
      <c r="M26" s="31">
        <v>21.174437816090503</v>
      </c>
      <c r="N26" s="14" t="s">
        <v>29</v>
      </c>
      <c r="P26" s="3">
        <v>20</v>
      </c>
      <c r="Q26" t="s">
        <v>24</v>
      </c>
      <c r="R26" s="24">
        <v>20</v>
      </c>
      <c r="S26" s="3">
        <v>20</v>
      </c>
    </row>
    <row r="27" spans="1:19" ht="12.75">
      <c r="A27" s="18" t="s">
        <v>17</v>
      </c>
      <c r="B27" s="19"/>
      <c r="C27" s="19">
        <v>19</v>
      </c>
      <c r="D27" s="19"/>
      <c r="E27" s="19">
        <v>19</v>
      </c>
      <c r="F27" s="19"/>
      <c r="G27" s="19"/>
      <c r="H27" s="19"/>
      <c r="I27" s="30">
        <f t="shared" si="0"/>
        <v>19</v>
      </c>
      <c r="J27" s="30"/>
      <c r="K27" s="30" t="s">
        <v>9</v>
      </c>
      <c r="L27" s="30"/>
      <c r="M27" s="31">
        <v>24</v>
      </c>
      <c r="N27" s="14" t="s">
        <v>41</v>
      </c>
      <c r="P27" s="3">
        <v>20</v>
      </c>
      <c r="Q27" t="s">
        <v>25</v>
      </c>
      <c r="R27" s="24">
        <v>20</v>
      </c>
      <c r="S27" s="3">
        <v>20</v>
      </c>
    </row>
    <row r="28" spans="1:19" ht="12.75">
      <c r="A28" s="18" t="s">
        <v>22</v>
      </c>
      <c r="B28" s="19"/>
      <c r="C28" s="19">
        <v>20</v>
      </c>
      <c r="D28" s="19"/>
      <c r="E28" s="19">
        <v>20</v>
      </c>
      <c r="F28" s="19"/>
      <c r="G28" s="19"/>
      <c r="H28" s="19"/>
      <c r="I28" s="30">
        <f t="shared" si="0"/>
        <v>20</v>
      </c>
      <c r="J28" s="30"/>
      <c r="K28" s="30" t="s">
        <v>12</v>
      </c>
      <c r="L28" s="30"/>
      <c r="M28" s="31">
        <v>24.2</v>
      </c>
      <c r="N28" t="s">
        <v>30</v>
      </c>
      <c r="P28" s="3">
        <v>21</v>
      </c>
      <c r="Q28" s="14" t="s">
        <v>28</v>
      </c>
      <c r="R28" s="24">
        <v>21</v>
      </c>
      <c r="S28" s="3">
        <v>21</v>
      </c>
    </row>
    <row r="29" spans="1:19" ht="12.75">
      <c r="A29" s="18" t="s">
        <v>10</v>
      </c>
      <c r="B29" s="19"/>
      <c r="C29" s="19">
        <v>12.5</v>
      </c>
      <c r="D29" s="19"/>
      <c r="E29" s="19">
        <v>12.5</v>
      </c>
      <c r="F29" s="19"/>
      <c r="G29" s="19"/>
      <c r="H29" s="19"/>
      <c r="I29" s="30">
        <f t="shared" si="0"/>
        <v>12.5</v>
      </c>
      <c r="J29" s="30"/>
      <c r="K29" s="30" t="s">
        <v>9</v>
      </c>
      <c r="L29" s="30"/>
      <c r="M29" s="31">
        <v>25</v>
      </c>
      <c r="N29" t="s">
        <v>11</v>
      </c>
      <c r="P29" s="3">
        <v>28.8</v>
      </c>
      <c r="Q29" s="14" t="s">
        <v>43</v>
      </c>
      <c r="R29" s="24">
        <v>21</v>
      </c>
      <c r="S29" s="3">
        <v>28.8</v>
      </c>
    </row>
    <row r="30" spans="1:19" ht="12.75">
      <c r="A30" s="18" t="s">
        <v>41</v>
      </c>
      <c r="B30" s="19"/>
      <c r="C30" s="19">
        <v>24</v>
      </c>
      <c r="D30" s="19"/>
      <c r="E30" s="19">
        <v>24</v>
      </c>
      <c r="F30" s="19"/>
      <c r="G30" s="19">
        <v>0</v>
      </c>
      <c r="H30" s="19"/>
      <c r="I30" s="30">
        <v>24</v>
      </c>
      <c r="J30" s="30"/>
      <c r="K30" s="30" t="s">
        <v>9</v>
      </c>
      <c r="L30" s="30"/>
      <c r="M30" s="31">
        <v>25</v>
      </c>
      <c r="N30" t="s">
        <v>20</v>
      </c>
      <c r="P30" s="3">
        <v>24.2</v>
      </c>
      <c r="Q30" t="s">
        <v>30</v>
      </c>
      <c r="R30" s="24">
        <v>22</v>
      </c>
      <c r="S30" s="3">
        <v>24.2</v>
      </c>
    </row>
    <row r="31" spans="1:19" ht="12.75">
      <c r="A31" s="18" t="s">
        <v>42</v>
      </c>
      <c r="B31" s="19"/>
      <c r="C31" s="19">
        <v>27.5</v>
      </c>
      <c r="D31" s="19"/>
      <c r="E31" s="19">
        <v>27.5</v>
      </c>
      <c r="F31" s="19"/>
      <c r="G31" s="19"/>
      <c r="H31" s="19"/>
      <c r="I31" s="30">
        <f t="shared" si="0"/>
        <v>27.5</v>
      </c>
      <c r="J31" s="30"/>
      <c r="K31" s="30" t="s">
        <v>12</v>
      </c>
      <c r="L31" s="30"/>
      <c r="M31" s="31">
        <v>25.5</v>
      </c>
      <c r="N31" s="14" t="s">
        <v>44</v>
      </c>
      <c r="P31" s="3">
        <v>24</v>
      </c>
      <c r="Q31" s="14" t="s">
        <v>41</v>
      </c>
      <c r="R31" s="24">
        <v>24</v>
      </c>
      <c r="S31" s="3">
        <v>24</v>
      </c>
    </row>
    <row r="32" spans="1:19" ht="12.75">
      <c r="A32" s="18" t="s">
        <v>31</v>
      </c>
      <c r="B32" s="19"/>
      <c r="C32" s="19">
        <v>30</v>
      </c>
      <c r="D32" s="19"/>
      <c r="E32" s="19">
        <v>27.99</v>
      </c>
      <c r="F32" s="19"/>
      <c r="G32" s="19">
        <v>11.55</v>
      </c>
      <c r="H32" s="19"/>
      <c r="I32" s="30">
        <v>39.54</v>
      </c>
      <c r="J32" s="30"/>
      <c r="K32" s="30" t="s">
        <v>9</v>
      </c>
      <c r="L32" s="30"/>
      <c r="M32" s="31">
        <v>26</v>
      </c>
      <c r="N32" t="s">
        <v>23</v>
      </c>
      <c r="P32" s="3">
        <v>25</v>
      </c>
      <c r="Q32" t="s">
        <v>11</v>
      </c>
      <c r="R32" s="24">
        <v>25</v>
      </c>
      <c r="S32" s="3">
        <v>25</v>
      </c>
    </row>
    <row r="33" spans="1:19" ht="12.75">
      <c r="A33" s="18" t="s">
        <v>30</v>
      </c>
      <c r="B33" s="19"/>
      <c r="C33" s="19">
        <v>22</v>
      </c>
      <c r="D33" s="19"/>
      <c r="E33" s="19">
        <v>22</v>
      </c>
      <c r="F33" s="19"/>
      <c r="G33" s="19">
        <v>2.2</v>
      </c>
      <c r="H33" s="19"/>
      <c r="I33" s="30">
        <f>E33+G33</f>
        <v>24.2</v>
      </c>
      <c r="J33" s="30"/>
      <c r="K33" s="30" t="s">
        <v>9</v>
      </c>
      <c r="L33" s="30"/>
      <c r="M33" s="31">
        <v>26</v>
      </c>
      <c r="N33" s="14" t="s">
        <v>47</v>
      </c>
      <c r="P33" s="3">
        <v>25</v>
      </c>
      <c r="Q33" t="s">
        <v>20</v>
      </c>
      <c r="R33" s="24">
        <v>25</v>
      </c>
      <c r="S33" s="3">
        <v>25</v>
      </c>
    </row>
    <row r="34" spans="1:19" ht="12.75">
      <c r="A34" s="18" t="s">
        <v>43</v>
      </c>
      <c r="B34" s="19"/>
      <c r="C34" s="19" t="s">
        <v>32</v>
      </c>
      <c r="D34" s="19"/>
      <c r="E34" s="19">
        <v>22.05</v>
      </c>
      <c r="F34" s="19"/>
      <c r="G34" s="19">
        <v>6.75</v>
      </c>
      <c r="H34" s="19"/>
      <c r="I34" s="30">
        <f>E34+G34</f>
        <v>28.8</v>
      </c>
      <c r="J34" s="30"/>
      <c r="K34" s="30" t="s">
        <v>9</v>
      </c>
      <c r="L34" s="30"/>
      <c r="M34" s="31">
        <v>26.3</v>
      </c>
      <c r="N34" t="s">
        <v>33</v>
      </c>
      <c r="P34" s="3">
        <v>26.5</v>
      </c>
      <c r="Q34" s="14" t="s">
        <v>46</v>
      </c>
      <c r="R34" s="24">
        <v>25</v>
      </c>
      <c r="S34" s="3">
        <v>26.5</v>
      </c>
    </row>
    <row r="35" spans="1:19" ht="12.75">
      <c r="A35" s="18" t="s">
        <v>34</v>
      </c>
      <c r="B35" s="19"/>
      <c r="C35" s="19">
        <v>30</v>
      </c>
      <c r="D35" s="19"/>
      <c r="E35" s="19">
        <v>30</v>
      </c>
      <c r="F35" s="19"/>
      <c r="G35" s="19"/>
      <c r="H35" s="19"/>
      <c r="I35" s="30">
        <f t="shared" si="0"/>
        <v>30</v>
      </c>
      <c r="J35" s="30"/>
      <c r="K35" s="30" t="s">
        <v>9</v>
      </c>
      <c r="L35" s="30"/>
      <c r="M35" s="31">
        <v>26.5</v>
      </c>
      <c r="N35" s="14" t="s">
        <v>46</v>
      </c>
      <c r="P35" s="3">
        <v>25.5</v>
      </c>
      <c r="Q35" s="14" t="s">
        <v>44</v>
      </c>
      <c r="R35" s="24">
        <v>25.5</v>
      </c>
      <c r="S35" s="3">
        <v>25.5</v>
      </c>
    </row>
    <row r="36" spans="1:19" ht="12.75">
      <c r="A36" s="18" t="s">
        <v>44</v>
      </c>
      <c r="B36" s="19"/>
      <c r="C36" s="19">
        <v>25.5</v>
      </c>
      <c r="D36" s="19"/>
      <c r="E36" s="19">
        <v>25.5</v>
      </c>
      <c r="F36" s="19"/>
      <c r="G36" s="19"/>
      <c r="H36" s="19"/>
      <c r="I36" s="30">
        <f t="shared" si="0"/>
        <v>25.5</v>
      </c>
      <c r="J36" s="30"/>
      <c r="K36" s="30" t="s">
        <v>9</v>
      </c>
      <c r="L36" s="30"/>
      <c r="M36" s="31">
        <v>27.5</v>
      </c>
      <c r="N36" s="14" t="s">
        <v>42</v>
      </c>
      <c r="P36" s="3">
        <v>26</v>
      </c>
      <c r="Q36" t="s">
        <v>23</v>
      </c>
      <c r="R36" s="24">
        <v>26</v>
      </c>
      <c r="S36" s="3">
        <v>26</v>
      </c>
    </row>
    <row r="37" spans="1:19" ht="12.75">
      <c r="A37" s="18" t="s">
        <v>45</v>
      </c>
      <c r="B37" s="19"/>
      <c r="C37" s="19">
        <v>28</v>
      </c>
      <c r="D37" s="19"/>
      <c r="E37" s="19">
        <v>28</v>
      </c>
      <c r="F37" s="19"/>
      <c r="G37" s="19"/>
      <c r="H37" s="19"/>
      <c r="I37" s="30">
        <v>28</v>
      </c>
      <c r="J37" s="30"/>
      <c r="K37" s="30" t="s">
        <v>12</v>
      </c>
      <c r="L37" s="30"/>
      <c r="M37" s="31">
        <v>27.64</v>
      </c>
      <c r="N37" t="s">
        <v>16</v>
      </c>
      <c r="P37" s="3">
        <v>26</v>
      </c>
      <c r="Q37" s="14" t="s">
        <v>47</v>
      </c>
      <c r="R37" s="24">
        <v>26</v>
      </c>
      <c r="S37" s="3">
        <v>26</v>
      </c>
    </row>
    <row r="38" spans="1:19" ht="12.75">
      <c r="A38" s="18" t="s">
        <v>35</v>
      </c>
      <c r="B38" s="19"/>
      <c r="C38" s="19">
        <v>28</v>
      </c>
      <c r="D38" s="19"/>
      <c r="E38" s="19">
        <v>28</v>
      </c>
      <c r="F38" s="19"/>
      <c r="G38" s="19"/>
      <c r="H38" s="19"/>
      <c r="I38" s="30">
        <f t="shared" si="0"/>
        <v>28</v>
      </c>
      <c r="J38" s="30"/>
      <c r="K38" s="30" t="s">
        <v>9</v>
      </c>
      <c r="L38" s="30"/>
      <c r="M38" s="31">
        <v>28</v>
      </c>
      <c r="N38" s="14" t="s">
        <v>45</v>
      </c>
      <c r="P38" s="3">
        <v>26.3</v>
      </c>
      <c r="Q38" t="s">
        <v>33</v>
      </c>
      <c r="R38" s="24">
        <v>26.3</v>
      </c>
      <c r="S38" s="3">
        <v>26.3</v>
      </c>
    </row>
    <row r="39" spans="1:19" ht="12">
      <c r="A39" s="18" t="s">
        <v>18</v>
      </c>
      <c r="B39" s="19"/>
      <c r="C39" s="19">
        <v>19</v>
      </c>
      <c r="D39" s="19"/>
      <c r="E39" s="19">
        <v>19</v>
      </c>
      <c r="F39" s="19"/>
      <c r="G39" s="19"/>
      <c r="H39" s="19"/>
      <c r="I39" s="30">
        <f t="shared" si="0"/>
        <v>19</v>
      </c>
      <c r="J39" s="30"/>
      <c r="K39" s="30" t="s">
        <v>12</v>
      </c>
      <c r="L39" s="30"/>
      <c r="M39" s="31">
        <v>28</v>
      </c>
      <c r="N39" t="s">
        <v>35</v>
      </c>
      <c r="P39" s="3">
        <v>27.5</v>
      </c>
      <c r="Q39" s="14" t="s">
        <v>42</v>
      </c>
      <c r="R39" s="24">
        <v>27.5</v>
      </c>
      <c r="S39" s="3">
        <v>27.5</v>
      </c>
    </row>
    <row r="40" spans="1:19" ht="12">
      <c r="A40" s="18" t="s">
        <v>46</v>
      </c>
      <c r="B40" s="19"/>
      <c r="C40" s="19">
        <v>25</v>
      </c>
      <c r="D40" s="19"/>
      <c r="E40" s="19">
        <v>25</v>
      </c>
      <c r="F40" s="19"/>
      <c r="G40" s="19">
        <v>1.5</v>
      </c>
      <c r="H40" s="19"/>
      <c r="I40" s="30">
        <f t="shared" si="0"/>
        <v>26.5</v>
      </c>
      <c r="J40" s="30"/>
      <c r="K40" s="30" t="s">
        <v>9</v>
      </c>
      <c r="L40" s="30"/>
      <c r="M40" s="31">
        <v>28.8</v>
      </c>
      <c r="N40" s="14" t="s">
        <v>43</v>
      </c>
      <c r="P40" s="3">
        <v>28</v>
      </c>
      <c r="Q40" s="14" t="s">
        <v>45</v>
      </c>
      <c r="R40" s="24">
        <v>28</v>
      </c>
      <c r="S40" s="3">
        <v>28</v>
      </c>
    </row>
    <row r="41" spans="1:19" ht="12">
      <c r="A41" s="18" t="s">
        <v>19</v>
      </c>
      <c r="B41" s="19"/>
      <c r="C41" s="19">
        <v>19</v>
      </c>
      <c r="D41" s="19"/>
      <c r="E41" s="19">
        <v>19</v>
      </c>
      <c r="F41" s="19"/>
      <c r="G41" s="19"/>
      <c r="H41" s="19"/>
      <c r="I41" s="30">
        <f t="shared" si="0"/>
        <v>19</v>
      </c>
      <c r="J41" s="30"/>
      <c r="K41" s="30" t="s">
        <v>12</v>
      </c>
      <c r="L41" s="30"/>
      <c r="M41" s="31">
        <v>30</v>
      </c>
      <c r="N41" s="14" t="s">
        <v>37</v>
      </c>
      <c r="P41" s="3">
        <v>28</v>
      </c>
      <c r="Q41" t="s">
        <v>35</v>
      </c>
      <c r="R41" s="24">
        <v>28</v>
      </c>
      <c r="S41" s="3">
        <v>28</v>
      </c>
    </row>
    <row r="42" spans="1:19" ht="12">
      <c r="A42" s="18" t="s">
        <v>24</v>
      </c>
      <c r="B42" s="19"/>
      <c r="C42" s="19">
        <v>20</v>
      </c>
      <c r="D42" s="19"/>
      <c r="E42" s="19">
        <v>20</v>
      </c>
      <c r="F42" s="19"/>
      <c r="G42" s="19"/>
      <c r="H42" s="19"/>
      <c r="I42" s="30">
        <f t="shared" si="0"/>
        <v>20</v>
      </c>
      <c r="J42" s="30"/>
      <c r="K42" s="30"/>
      <c r="L42" s="30"/>
      <c r="M42" s="31">
        <v>30</v>
      </c>
      <c r="N42" t="s">
        <v>34</v>
      </c>
      <c r="P42" s="3">
        <v>30</v>
      </c>
      <c r="Q42" s="14" t="s">
        <v>37</v>
      </c>
      <c r="R42" s="24">
        <v>30</v>
      </c>
      <c r="S42" s="3">
        <v>30</v>
      </c>
    </row>
    <row r="43" spans="1:19" ht="12">
      <c r="A43" s="18" t="s">
        <v>36</v>
      </c>
      <c r="B43" s="19"/>
      <c r="C43" s="19">
        <v>30</v>
      </c>
      <c r="D43" s="19"/>
      <c r="E43" s="19">
        <v>30</v>
      </c>
      <c r="F43" s="19"/>
      <c r="G43" s="19"/>
      <c r="H43" s="19"/>
      <c r="I43" s="30">
        <f t="shared" si="0"/>
        <v>30</v>
      </c>
      <c r="J43" s="30"/>
      <c r="K43" s="30" t="s">
        <v>9</v>
      </c>
      <c r="L43" s="30"/>
      <c r="M43" s="31">
        <v>30</v>
      </c>
      <c r="N43" t="s">
        <v>36</v>
      </c>
      <c r="P43" s="3">
        <v>39.54</v>
      </c>
      <c r="Q43" t="s">
        <v>31</v>
      </c>
      <c r="R43" s="24">
        <v>30</v>
      </c>
      <c r="S43" s="3">
        <v>39.54</v>
      </c>
    </row>
    <row r="44" spans="1:19" ht="12">
      <c r="A44" s="18" t="s">
        <v>33</v>
      </c>
      <c r="B44" s="19"/>
      <c r="C44" s="19">
        <v>26.3</v>
      </c>
      <c r="D44" s="19"/>
      <c r="E44" s="19">
        <v>26.3</v>
      </c>
      <c r="F44" s="19"/>
      <c r="G44" s="19"/>
      <c r="H44" s="19"/>
      <c r="I44" s="30">
        <f t="shared" si="0"/>
        <v>26.3</v>
      </c>
      <c r="J44" s="30"/>
      <c r="K44" s="30" t="s">
        <v>12</v>
      </c>
      <c r="L44" s="30"/>
      <c r="M44" s="31">
        <v>30.175</v>
      </c>
      <c r="N44" s="14" t="s">
        <v>40</v>
      </c>
      <c r="P44" s="3">
        <v>30</v>
      </c>
      <c r="Q44" t="s">
        <v>34</v>
      </c>
      <c r="R44" s="24">
        <v>30</v>
      </c>
      <c r="S44" s="3">
        <v>30</v>
      </c>
    </row>
    <row r="45" spans="1:19" ht="12">
      <c r="A45" s="18" t="s">
        <v>29</v>
      </c>
      <c r="B45" s="19"/>
      <c r="C45" s="19">
        <v>8.5</v>
      </c>
      <c r="D45" s="19"/>
      <c r="E45" s="19">
        <f>100*C45/(100+C45+8*(100/100+119/100+10.53/100))</f>
        <v>6.700172785632307</v>
      </c>
      <c r="F45" s="19"/>
      <c r="G45" s="19">
        <f>100*(8*(100/100+119/100+10.53/100))/(100+8.5+8*(100/100+119/100+10.53/100))</f>
        <v>14.474265030458197</v>
      </c>
      <c r="H45" s="19"/>
      <c r="I45" s="30">
        <f>E45+G45</f>
        <v>21.174437816090503</v>
      </c>
      <c r="J45" s="30"/>
      <c r="K45" s="30" t="s">
        <v>12</v>
      </c>
      <c r="L45" s="30"/>
      <c r="M45" s="31">
        <v>33.99</v>
      </c>
      <c r="N45" s="14" t="s">
        <v>38</v>
      </c>
      <c r="P45" s="3">
        <v>30</v>
      </c>
      <c r="Q45" t="s">
        <v>36</v>
      </c>
      <c r="R45" s="24">
        <v>30</v>
      </c>
      <c r="S45" s="3">
        <v>30</v>
      </c>
    </row>
    <row r="46" spans="1:19" ht="12">
      <c r="A46" s="18" t="s">
        <v>25</v>
      </c>
      <c r="B46" s="19"/>
      <c r="C46" s="19">
        <v>20</v>
      </c>
      <c r="D46" s="19"/>
      <c r="E46" s="19">
        <v>20</v>
      </c>
      <c r="F46" s="19"/>
      <c r="G46" s="20"/>
      <c r="H46" s="19"/>
      <c r="I46" s="30">
        <f>E46+G46</f>
        <v>20</v>
      </c>
      <c r="J46" s="30"/>
      <c r="K46" s="30" t="s">
        <v>12</v>
      </c>
      <c r="L46" s="30"/>
      <c r="M46" s="31">
        <v>34.43</v>
      </c>
      <c r="N46" s="14" t="s">
        <v>39</v>
      </c>
      <c r="P46" s="3">
        <v>33.99</v>
      </c>
      <c r="Q46" s="14" t="s">
        <v>38</v>
      </c>
      <c r="R46" s="24">
        <v>33</v>
      </c>
      <c r="S46" s="3">
        <v>33.99</v>
      </c>
    </row>
    <row r="47" spans="1:19" ht="12">
      <c r="A47" s="18" t="s">
        <v>47</v>
      </c>
      <c r="B47" s="19"/>
      <c r="C47" s="19">
        <v>26</v>
      </c>
      <c r="D47" s="19"/>
      <c r="E47" s="19">
        <v>26</v>
      </c>
      <c r="F47" s="19"/>
      <c r="G47" s="19"/>
      <c r="H47" s="19"/>
      <c r="I47" s="32">
        <v>26</v>
      </c>
      <c r="J47" s="33"/>
      <c r="K47" s="33" t="s">
        <v>9</v>
      </c>
      <c r="L47" s="33"/>
      <c r="M47" s="31">
        <v>39.186</v>
      </c>
      <c r="N47" s="14" t="s">
        <v>48</v>
      </c>
      <c r="P47" s="3">
        <v>34.43</v>
      </c>
      <c r="Q47" s="14" t="s">
        <v>39</v>
      </c>
      <c r="R47" s="24">
        <v>34.43</v>
      </c>
      <c r="S47" s="3">
        <v>34.43</v>
      </c>
    </row>
    <row r="48" spans="1:19" ht="12">
      <c r="A48" s="18" t="s">
        <v>48</v>
      </c>
      <c r="B48" s="19"/>
      <c r="C48" s="19">
        <v>35</v>
      </c>
      <c r="D48" s="19"/>
      <c r="E48" s="19">
        <f>C48-C48/100*G48</f>
        <v>32.746</v>
      </c>
      <c r="F48" s="19"/>
      <c r="G48" s="19">
        <v>6.44</v>
      </c>
      <c r="H48" s="19"/>
      <c r="I48" s="30">
        <f>E48+G48</f>
        <v>39.186</v>
      </c>
      <c r="J48" s="30"/>
      <c r="K48" s="30" t="s">
        <v>9</v>
      </c>
      <c r="L48" s="30"/>
      <c r="M48" s="31">
        <v>39.54</v>
      </c>
      <c r="N48" t="s">
        <v>31</v>
      </c>
      <c r="P48" s="3">
        <v>39.186</v>
      </c>
      <c r="Q48" s="14" t="s">
        <v>48</v>
      </c>
      <c r="R48" s="24">
        <v>35</v>
      </c>
      <c r="S48" s="3">
        <v>39.186</v>
      </c>
    </row>
    <row r="49" spans="1:12" ht="12.75" thickBot="1">
      <c r="A49" s="22"/>
      <c r="B49" s="22"/>
      <c r="C49" s="22"/>
      <c r="D49" s="22"/>
      <c r="E49" s="22"/>
      <c r="F49" s="22"/>
      <c r="G49" s="22"/>
      <c r="H49" s="22"/>
      <c r="I49" s="29"/>
      <c r="J49" s="29"/>
      <c r="K49" s="29"/>
      <c r="L49" s="29"/>
    </row>
    <row r="50" spans="1:12" ht="12">
      <c r="A50" s="7"/>
      <c r="B50" s="7"/>
      <c r="C50" s="7"/>
      <c r="D50" s="7"/>
      <c r="E50" s="7"/>
      <c r="F50" s="7"/>
      <c r="G50" s="7"/>
      <c r="H50" s="7"/>
      <c r="I50" s="27"/>
      <c r="J50" s="27"/>
      <c r="K50" s="27"/>
      <c r="L50" s="27"/>
    </row>
    <row r="51" spans="1:12" ht="12">
      <c r="A51" s="75"/>
      <c r="B51" s="75"/>
      <c r="C51" s="75"/>
      <c r="D51" s="7"/>
      <c r="E51" s="7"/>
      <c r="F51" s="7"/>
      <c r="G51" s="7"/>
      <c r="H51" s="7"/>
      <c r="I51" s="27"/>
      <c r="J51" s="27"/>
      <c r="K51" s="27"/>
      <c r="L51" s="27"/>
    </row>
    <row r="98" ht="12">
      <c r="A98" s="23"/>
    </row>
  </sheetData>
  <sheetProtection/>
  <mergeCells count="9">
    <mergeCell ref="A51:C51"/>
    <mergeCell ref="M9:M12"/>
    <mergeCell ref="R8:R11"/>
    <mergeCell ref="J4:J6"/>
    <mergeCell ref="C9:C12"/>
    <mergeCell ref="E9:E12"/>
    <mergeCell ref="G9:G12"/>
    <mergeCell ref="I9:I12"/>
    <mergeCell ref="K9:K12"/>
  </mergeCells>
  <printOptions/>
  <pageMargins left="0.75" right="0.75" top="1" bottom="1" header="0.5" footer="0.5"/>
  <pageSetup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jdebnam</dc:creator>
  <cp:keywords/>
  <dc:description/>
  <cp:lastModifiedBy>R JR</cp:lastModifiedBy>
  <cp:lastPrinted>2014-04-01T19:26:44Z</cp:lastPrinted>
  <dcterms:created xsi:type="dcterms:W3CDTF">2011-05-06T14:56:44Z</dcterms:created>
  <dcterms:modified xsi:type="dcterms:W3CDTF">2014-04-01T19:26:53Z</dcterms:modified>
  <cp:category/>
  <cp:version/>
  <cp:contentType/>
  <cp:contentStatus/>
</cp:coreProperties>
</file>