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Tad DeHaven\Dropbox\Mercatus\Budget\"/>
    </mc:Choice>
  </mc:AlternateContent>
  <bookViews>
    <workbookView xWindow="0" yWindow="0" windowWidth="20490" windowHeight="7155"/>
  </bookViews>
  <sheets>
    <sheet name="D1. Base DoD Funding 00-14" sheetId="1" r:id="rId1"/>
    <sheet name="D2. 2000 and 2014 Comparative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3" l="1"/>
  <c r="D17" i="3"/>
  <c r="E17" i="3"/>
  <c r="B17" i="3"/>
  <c r="G15" i="3"/>
  <c r="G14" i="3"/>
  <c r="C9" i="3"/>
  <c r="B9" i="3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 s="1"/>
  <c r="D14" i="1"/>
  <c r="E14" i="1"/>
  <c r="D15" i="1"/>
  <c r="E15" i="1" s="1"/>
  <c r="D16" i="1"/>
  <c r="E16" i="1"/>
  <c r="D17" i="1"/>
  <c r="E17" i="1" s="1"/>
  <c r="D18" i="1"/>
  <c r="E18" i="1"/>
  <c r="D4" i="1"/>
  <c r="E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</calcChain>
</file>

<file path=xl/sharedStrings.xml><?xml version="1.0" encoding="utf-8"?>
<sst xmlns="http://schemas.openxmlformats.org/spreadsheetml/2006/main" count="25" uniqueCount="19">
  <si>
    <t>FY</t>
  </si>
  <si>
    <t>Nominal</t>
  </si>
  <si>
    <t>GDP Def</t>
  </si>
  <si>
    <t>Real 2014</t>
  </si>
  <si>
    <t>Millions</t>
  </si>
  <si>
    <t>Billions</t>
  </si>
  <si>
    <t>*Base DoD funding excludes supplementals, ARRA, Global War on Terror, and Overseas Contingency Operations. It also excludes the Army Corps of Engineers and other civilian defense-related activities.</t>
  </si>
  <si>
    <t>FY 2001 through FY 2013 figures come from National Defense Budget Estimates for FY 2015, Office of the Undersectary of Defense (Comptroller), http://comptroller.defense.gov/Portals/45/Documents/defbudget/fy2015/FY15_Green_Book.pdf</t>
  </si>
  <si>
    <t>FY 2014 figure comes from Congressional Budget Office, Growth in DoD's Budget from 2000 to 2014, http://www.cbo.gov/sites/default/files/cbofiles/attachments/49764-MilitarySpending.pdf</t>
  </si>
  <si>
    <t>FY 2000 figure comes from OMB Historical Tables, Table 5.1, Subfunction (051), http://www.whitehouse.gov/sites/default/files/omb/budget/fy2015/assets/hist05z1.xls</t>
  </si>
  <si>
    <t>Base Department of Defense Funding (Budget Authority)</t>
  </si>
  <si>
    <t>Military Personnel</t>
  </si>
  <si>
    <t>Operation and Maintenance</t>
  </si>
  <si>
    <t>Acquisition</t>
  </si>
  <si>
    <t>Other</t>
  </si>
  <si>
    <t>Total</t>
  </si>
  <si>
    <t>Budget Authority in the DOD Base Budget</t>
  </si>
  <si>
    <t>Source</t>
  </si>
  <si>
    <t>http://www.cbo.gov/sites/default/files/cbofiles/attachments/49764-MilitarySpending.pdf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</si>
</sst>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colors>
    <mruColors>
      <color rgb="FF45B97C"/>
      <color rgb="FFFF0000"/>
      <color rgb="FFE02932"/>
      <color rgb="FF316066"/>
      <color rgb="FF00818C"/>
      <color rgb="FFADE9E9"/>
      <color rgb="FF17C7D2"/>
      <color rgb="FFFF6C2C"/>
      <color rgb="FF726F99"/>
      <color rgb="FFFFD3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E23"/>
  <sheetViews>
    <sheetView tabSelected="1" workbookViewId="0">
      <selection activeCell="G16" sqref="G16"/>
    </sheetView>
  </sheetViews>
  <sheetFormatPr defaultColWidth="8.85546875" defaultRowHeight="15" x14ac:dyDescent="0.25"/>
  <sheetData>
    <row r="1" spans="1:5" x14ac:dyDescent="0.25">
      <c r="A1" t="s">
        <v>10</v>
      </c>
    </row>
    <row r="2" spans="1:5" x14ac:dyDescent="0.25">
      <c r="B2" s="2" t="s">
        <v>4</v>
      </c>
      <c r="C2" s="2"/>
      <c r="D2" s="2" t="s">
        <v>4</v>
      </c>
      <c r="E2" s="2" t="s">
        <v>5</v>
      </c>
    </row>
    <row r="3" spans="1: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3</v>
      </c>
    </row>
    <row r="4" spans="1:5" x14ac:dyDescent="0.25">
      <c r="A4">
        <v>2000</v>
      </c>
      <c r="B4">
        <v>290308</v>
      </c>
      <c r="C4">
        <v>0.81469999999999998</v>
      </c>
      <c r="D4" s="1">
        <f t="shared" ref="D4:D17" si="0">B4*(C$18/C4)</f>
        <v>384167.24536639254</v>
      </c>
      <c r="E4" s="3">
        <f>D4/1000</f>
        <v>384.16724536639254</v>
      </c>
    </row>
    <row r="5" spans="1:5" x14ac:dyDescent="0.25">
      <c r="A5">
        <f>A4+1</f>
        <v>2001</v>
      </c>
      <c r="B5">
        <v>287418</v>
      </c>
      <c r="C5">
        <v>0.83440000000000003</v>
      </c>
      <c r="D5" s="1">
        <f t="shared" si="0"/>
        <v>371363.07023010548</v>
      </c>
      <c r="E5" s="3">
        <f t="shared" ref="E5:E18" si="1">D5/1000</f>
        <v>371.36307023010551</v>
      </c>
    </row>
    <row r="6" spans="1:5" x14ac:dyDescent="0.25">
      <c r="A6">
        <f t="shared" ref="A6:A18" si="2">A5+1</f>
        <v>2002</v>
      </c>
      <c r="B6">
        <v>328184</v>
      </c>
      <c r="C6">
        <v>0.8478</v>
      </c>
      <c r="D6" s="1">
        <f t="shared" si="0"/>
        <v>417333.29841943854</v>
      </c>
      <c r="E6" s="3">
        <f t="shared" si="1"/>
        <v>417.33329841943856</v>
      </c>
    </row>
    <row r="7" spans="1:5" x14ac:dyDescent="0.25">
      <c r="A7">
        <f t="shared" si="2"/>
        <v>2003</v>
      </c>
      <c r="B7">
        <v>364919</v>
      </c>
      <c r="C7">
        <v>0.86399999999999999</v>
      </c>
      <c r="D7" s="1">
        <f t="shared" si="0"/>
        <v>455346.26608796295</v>
      </c>
      <c r="E7" s="3">
        <f t="shared" si="1"/>
        <v>455.34626608796293</v>
      </c>
    </row>
    <row r="8" spans="1:5" x14ac:dyDescent="0.25">
      <c r="A8">
        <f t="shared" si="2"/>
        <v>2004</v>
      </c>
      <c r="B8">
        <v>376516</v>
      </c>
      <c r="C8">
        <v>0.88539999999999996</v>
      </c>
      <c r="D8" s="1">
        <f t="shared" si="0"/>
        <v>458461.59882538969</v>
      </c>
      <c r="E8" s="3">
        <f t="shared" si="1"/>
        <v>458.46159882538967</v>
      </c>
    </row>
    <row r="9" spans="1:5" x14ac:dyDescent="0.25">
      <c r="A9">
        <f t="shared" si="2"/>
        <v>2005</v>
      </c>
      <c r="B9">
        <v>400074</v>
      </c>
      <c r="C9">
        <v>0.91320000000000001</v>
      </c>
      <c r="D9" s="1">
        <f t="shared" si="0"/>
        <v>472316.88501971087</v>
      </c>
      <c r="E9" s="3">
        <f t="shared" si="1"/>
        <v>472.31688501971087</v>
      </c>
    </row>
    <row r="10" spans="1:5" x14ac:dyDescent="0.25">
      <c r="A10">
        <f t="shared" si="2"/>
        <v>2006</v>
      </c>
      <c r="B10">
        <v>410570</v>
      </c>
      <c r="C10">
        <v>0.94289999999999996</v>
      </c>
      <c r="D10" s="1">
        <f t="shared" si="0"/>
        <v>469440.57376179873</v>
      </c>
      <c r="E10" s="3">
        <f t="shared" si="1"/>
        <v>469.44057376179876</v>
      </c>
    </row>
    <row r="11" spans="1:5" x14ac:dyDescent="0.25">
      <c r="A11">
        <f t="shared" si="2"/>
        <v>2007</v>
      </c>
      <c r="B11">
        <v>431495</v>
      </c>
      <c r="C11">
        <v>0.96840000000000004</v>
      </c>
      <c r="D11" s="1">
        <f t="shared" si="0"/>
        <v>480374.59675753821</v>
      </c>
      <c r="E11" s="3">
        <f t="shared" si="1"/>
        <v>480.3745967575382</v>
      </c>
    </row>
    <row r="12" spans="1:5" x14ac:dyDescent="0.25">
      <c r="A12">
        <f t="shared" si="2"/>
        <v>2008</v>
      </c>
      <c r="B12">
        <v>479032</v>
      </c>
      <c r="C12">
        <v>0.98839999999999995</v>
      </c>
      <c r="D12" s="1">
        <f t="shared" si="0"/>
        <v>522505.46256576292</v>
      </c>
      <c r="E12" s="3">
        <f t="shared" si="1"/>
        <v>522.50546256576297</v>
      </c>
    </row>
    <row r="13" spans="1:5" x14ac:dyDescent="0.25">
      <c r="A13">
        <f t="shared" si="2"/>
        <v>2009</v>
      </c>
      <c r="B13">
        <v>513239</v>
      </c>
      <c r="C13">
        <v>1</v>
      </c>
      <c r="D13" s="1">
        <f t="shared" si="0"/>
        <v>553322.96590000007</v>
      </c>
      <c r="E13" s="3">
        <f t="shared" si="1"/>
        <v>553.3229659000001</v>
      </c>
    </row>
    <row r="14" spans="1:5" x14ac:dyDescent="0.25">
      <c r="A14">
        <f t="shared" si="2"/>
        <v>2010</v>
      </c>
      <c r="B14">
        <v>527922</v>
      </c>
      <c r="C14">
        <v>1.0086999999999999</v>
      </c>
      <c r="D14" s="1">
        <f t="shared" si="0"/>
        <v>564243.78725091706</v>
      </c>
      <c r="E14" s="3">
        <f t="shared" si="1"/>
        <v>564.24378725091708</v>
      </c>
    </row>
    <row r="15" spans="1:5" x14ac:dyDescent="0.25">
      <c r="A15">
        <f t="shared" si="2"/>
        <v>2011</v>
      </c>
      <c r="B15">
        <v>528234</v>
      </c>
      <c r="C15">
        <v>1.0284</v>
      </c>
      <c r="D15" s="1">
        <f t="shared" si="0"/>
        <v>553762.22812135355</v>
      </c>
      <c r="E15" s="3">
        <f t="shared" si="1"/>
        <v>553.76222812135359</v>
      </c>
    </row>
    <row r="16" spans="1:5" x14ac:dyDescent="0.25">
      <c r="A16">
        <f t="shared" si="2"/>
        <v>2012</v>
      </c>
      <c r="B16">
        <v>530411</v>
      </c>
      <c r="C16">
        <v>1.0464</v>
      </c>
      <c r="D16" s="1">
        <f t="shared" si="0"/>
        <v>546479.45250382274</v>
      </c>
      <c r="E16" s="3">
        <f t="shared" si="1"/>
        <v>546.4794525038227</v>
      </c>
    </row>
    <row r="17" spans="1:5" x14ac:dyDescent="0.25">
      <c r="A17">
        <f t="shared" si="2"/>
        <v>2013</v>
      </c>
      <c r="B17">
        <v>495466</v>
      </c>
      <c r="C17">
        <v>1.0622</v>
      </c>
      <c r="D17" s="1">
        <f t="shared" si="0"/>
        <v>502882.59706270002</v>
      </c>
      <c r="E17" s="3">
        <f t="shared" si="1"/>
        <v>502.88259706270003</v>
      </c>
    </row>
    <row r="18" spans="1:5" x14ac:dyDescent="0.25">
      <c r="A18">
        <f t="shared" si="2"/>
        <v>2014</v>
      </c>
      <c r="B18">
        <v>501700</v>
      </c>
      <c r="C18">
        <v>1.0781000000000001</v>
      </c>
      <c r="D18" s="1">
        <f>B18*(C$18/C18)</f>
        <v>501700</v>
      </c>
      <c r="E18" s="3">
        <f t="shared" si="1"/>
        <v>501.7</v>
      </c>
    </row>
    <row r="20" spans="1:5" x14ac:dyDescent="0.25">
      <c r="A20" t="s">
        <v>6</v>
      </c>
    </row>
    <row r="21" spans="1:5" x14ac:dyDescent="0.25">
      <c r="A21" t="s">
        <v>9</v>
      </c>
    </row>
    <row r="22" spans="1:5" x14ac:dyDescent="0.25">
      <c r="A22" t="s">
        <v>7</v>
      </c>
    </row>
    <row r="23" spans="1:5" x14ac:dyDescent="0.25">
      <c r="A23" t="s">
        <v>8</v>
      </c>
    </row>
  </sheetData>
  <sheetProtection algorithmName="SHA-512" hashValue="PWZ/k7K29uAh/ZuppXZJoEQOT7LVj8sQXjUV5GMiiE6v7AKEMYOpqxSYS2+Nnl/QP3Qe7fdCDdMPHq63HEAlzA==" saltValue="+Xto469tJaTmxO34jiqpLg==" spinCount="100000" sheet="1" objects="1" scenarios="1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5" sqref="D5"/>
    </sheetView>
  </sheetViews>
  <sheetFormatPr defaultColWidth="11.42578125" defaultRowHeight="15" x14ac:dyDescent="0.25"/>
  <cols>
    <col min="1" max="1" width="22.28515625" bestFit="1" customWidth="1"/>
  </cols>
  <sheetData>
    <row r="2" spans="1:7" x14ac:dyDescent="0.25">
      <c r="A2" t="s">
        <v>16</v>
      </c>
    </row>
    <row r="3" spans="1:7" x14ac:dyDescent="0.25">
      <c r="A3" s="5"/>
      <c r="B3" s="4">
        <v>2000</v>
      </c>
      <c r="C3" s="4">
        <v>2014</v>
      </c>
    </row>
    <row r="4" spans="1:7" x14ac:dyDescent="0.25">
      <c r="A4" s="5" t="s">
        <v>11</v>
      </c>
      <c r="B4" s="4">
        <v>97.7</v>
      </c>
      <c r="C4" s="4">
        <v>142.30000000000001</v>
      </c>
    </row>
    <row r="5" spans="1:7" x14ac:dyDescent="0.25">
      <c r="A5" s="5" t="s">
        <v>12</v>
      </c>
      <c r="B5" s="4">
        <v>143.9</v>
      </c>
      <c r="C5" s="4">
        <v>193.5</v>
      </c>
    </row>
    <row r="6" spans="1:7" x14ac:dyDescent="0.25">
      <c r="A6" s="5" t="s">
        <v>13</v>
      </c>
      <c r="B6" s="4">
        <v>124</v>
      </c>
      <c r="C6" s="4">
        <v>155.19999999999999</v>
      </c>
    </row>
    <row r="7" spans="1:7" x14ac:dyDescent="0.25">
      <c r="A7" s="5" t="s">
        <v>14</v>
      </c>
      <c r="B7" s="4">
        <v>18.8</v>
      </c>
      <c r="C7" s="4">
        <v>10.7</v>
      </c>
    </row>
    <row r="9" spans="1:7" x14ac:dyDescent="0.25">
      <c r="A9" s="5" t="s">
        <v>15</v>
      </c>
      <c r="B9" s="2">
        <f>SUM(B4:B7)</f>
        <v>384.40000000000003</v>
      </c>
      <c r="C9" s="2">
        <f>SUM(C4:C7)</f>
        <v>501.7</v>
      </c>
    </row>
    <row r="11" spans="1:7" x14ac:dyDescent="0.25">
      <c r="A11" s="6" t="s">
        <v>17</v>
      </c>
      <c r="B11" t="s">
        <v>18</v>
      </c>
    </row>
    <row r="13" spans="1:7" x14ac:dyDescent="0.25">
      <c r="A13" s="5"/>
      <c r="B13" s="5" t="s">
        <v>11</v>
      </c>
      <c r="C13" s="5" t="s">
        <v>12</v>
      </c>
      <c r="D13" s="5" t="s">
        <v>13</v>
      </c>
      <c r="E13" s="5"/>
      <c r="G13" s="5" t="s">
        <v>15</v>
      </c>
    </row>
    <row r="14" spans="1:7" x14ac:dyDescent="0.25">
      <c r="A14" s="4">
        <v>2000</v>
      </c>
      <c r="B14" s="4">
        <v>97.7</v>
      </c>
      <c r="C14" s="4">
        <v>143.9</v>
      </c>
      <c r="D14" s="4">
        <v>124</v>
      </c>
      <c r="E14" s="4">
        <v>18.8</v>
      </c>
      <c r="G14" s="2">
        <f>SUM(B14:E14)</f>
        <v>384.40000000000003</v>
      </c>
    </row>
    <row r="15" spans="1:7" x14ac:dyDescent="0.25">
      <c r="A15" s="4">
        <v>2014</v>
      </c>
      <c r="B15" s="4">
        <v>142.30000000000001</v>
      </c>
      <c r="C15" s="4">
        <v>193.5</v>
      </c>
      <c r="D15" s="4">
        <v>155.19999999999999</v>
      </c>
      <c r="E15" s="4">
        <v>10.7</v>
      </c>
      <c r="G15" s="2">
        <f>SUM(B15:E15)</f>
        <v>501.7</v>
      </c>
    </row>
    <row r="17" spans="2:5" hidden="1" x14ac:dyDescent="0.25">
      <c r="B17">
        <f>(B15-B14)/B14</f>
        <v>0.45649948822927339</v>
      </c>
      <c r="C17">
        <f t="shared" ref="C17:E17" si="0">(C15-C14)/C14</f>
        <v>0.34468380820013894</v>
      </c>
      <c r="D17">
        <f t="shared" si="0"/>
        <v>0.25161290322580637</v>
      </c>
      <c r="E17">
        <f t="shared" si="0"/>
        <v>-0.43085106382978727</v>
      </c>
    </row>
  </sheetData>
  <sheetProtection algorithmName="SHA-512" hashValue="WzYtYBdplgyW1/kCtxlDy+UvLrlnLImx9lOknL3DdklrOTD9UEerEVkfkmp8L+/XkccwoUQQLWDRmrBBfU2Nlw==" saltValue="SrJRNagLT3nF1YzbX04mLQ==" spinCount="100000" sheet="1" objects="1" scenario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D1. Base DoD Funding 00-14</vt:lpstr>
      <vt:lpstr>D2. 2000 and 2014 Comparative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 DeHaven</dc:creator>
  <cp:lastModifiedBy>Tad DeHaven</cp:lastModifiedBy>
  <cp:lastPrinted>2014-12-05T21:48:26Z</cp:lastPrinted>
  <dcterms:created xsi:type="dcterms:W3CDTF">2014-12-01T21:26:30Z</dcterms:created>
  <dcterms:modified xsi:type="dcterms:W3CDTF">2014-12-11T23:03:10Z</dcterms:modified>
</cp:coreProperties>
</file>