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checkCompatibility="1" autoCompressPictures="0"/>
  <bookViews>
    <workbookView xWindow="0" yWindow="0" windowWidth="25600" windowHeight="16060" tabRatio="868" activeTab="2"/>
  </bookViews>
  <sheets>
    <sheet name="C2 Spending and Breaches" sheetId="3" r:id="rId1"/>
    <sheet name="C3a Breaches-orng" sheetId="6" r:id="rId2"/>
    <sheet name="C3b Breaches-blue" sheetId="7" r:id="rId3"/>
    <sheet name="Data" sheetId="1" r:id="rId4"/>
    <sheet name="ISI by Category" sheetId="5" state="hidden" r:id="rId5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4" i="1"/>
  <c r="K8" i="1"/>
  <c r="K9" i="1"/>
  <c r="K10" i="1"/>
  <c r="K11" i="1"/>
  <c r="K12" i="1"/>
  <c r="K14" i="1"/>
  <c r="O8" i="1"/>
  <c r="O9" i="1"/>
  <c r="O10" i="1"/>
  <c r="O11" i="1"/>
  <c r="O12" i="1"/>
  <c r="E12" i="1"/>
  <c r="E5" i="1"/>
  <c r="E14" i="1"/>
  <c r="M6" i="1"/>
  <c r="M5" i="1"/>
  <c r="M7" i="1"/>
  <c r="M8" i="1"/>
  <c r="M9" i="1"/>
  <c r="M10" i="1"/>
  <c r="M11" i="1"/>
  <c r="N8" i="1"/>
  <c r="H13" i="1"/>
  <c r="E6" i="1"/>
  <c r="E7" i="1"/>
  <c r="E8" i="1"/>
  <c r="E9" i="1"/>
  <c r="E10" i="1"/>
  <c r="E11" i="1"/>
  <c r="E13" i="1"/>
  <c r="G6" i="1"/>
  <c r="G7" i="1"/>
  <c r="G8" i="1"/>
  <c r="G9" i="1"/>
  <c r="G10" i="1"/>
  <c r="G11" i="1"/>
  <c r="G12" i="1"/>
  <c r="G5" i="1"/>
</calcChain>
</file>

<file path=xl/sharedStrings.xml><?xml version="1.0" encoding="utf-8"?>
<sst xmlns="http://schemas.openxmlformats.org/spreadsheetml/2006/main" count="38" uniqueCount="35">
  <si>
    <t>FY 06</t>
  </si>
  <si>
    <t>FY 07</t>
  </si>
  <si>
    <t>FY 08</t>
  </si>
  <si>
    <t>FY 09</t>
  </si>
  <si>
    <t>FY 10</t>
  </si>
  <si>
    <t>FY 11</t>
  </si>
  <si>
    <t>FY 12</t>
  </si>
  <si>
    <t>FY 13</t>
  </si>
  <si>
    <t>Source</t>
  </si>
  <si>
    <t>Source: spending</t>
  </si>
  <si>
    <t>Source: breaches</t>
  </si>
  <si>
    <t>Total information security incidents</t>
  </si>
  <si>
    <t>ISIs involving personally identifiable information</t>
  </si>
  <si>
    <t>CPI</t>
  </si>
  <si>
    <t>FIMSA Spending nominal</t>
  </si>
  <si>
    <t>2013 CPI</t>
  </si>
  <si>
    <t>Federal IT Spending nominal</t>
  </si>
  <si>
    <t>Federal IT Spending real 2013</t>
  </si>
  <si>
    <t>FISMA Spending real 2013</t>
  </si>
  <si>
    <t>Denial of service</t>
  </si>
  <si>
    <t>Unauthorized access</t>
  </si>
  <si>
    <t>Improper usage</t>
  </si>
  <si>
    <t>Phishing</t>
  </si>
  <si>
    <t>Suspicious network activity</t>
  </si>
  <si>
    <t>Social engineering</t>
  </si>
  <si>
    <t>Other</t>
  </si>
  <si>
    <t>Equipment</t>
  </si>
  <si>
    <t>Malicious code (malware)</t>
  </si>
  <si>
    <t>Policy violation</t>
  </si>
  <si>
    <t>Noncyber</t>
  </si>
  <si>
    <t>Other information security incidents</t>
  </si>
  <si>
    <t>Others portion</t>
  </si>
  <si>
    <t>Personals portion</t>
  </si>
  <si>
    <t>FY 10*</t>
  </si>
  <si>
    <t>FY 13*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</si>
</sst>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&quot;$&quot;#,##0.00_);[Red]\(&quot;$&quot;#,##0.00\)"/>
    <numFmt numFmtId="166" formatCode="&quot;$&quot;#,##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1" fillId="0" borderId="0" xfId="1"/>
    <xf numFmtId="0" fontId="0" fillId="0" borderId="0" xfId="0" applyAlignment="1"/>
    <xf numFmtId="166" fontId="0" fillId="0" borderId="0" xfId="0" applyNumberFormat="1"/>
    <xf numFmtId="10" fontId="0" fillId="0" borderId="0" xfId="0" applyNumberFormat="1"/>
    <xf numFmtId="9" fontId="0" fillId="0" borderId="0" xfId="0" applyNumberFormat="1"/>
    <xf numFmtId="9" fontId="0" fillId="0" borderId="0" xfId="2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19371"/>
      <color rgb="FF67515C"/>
      <color rgb="FFC7B8CE"/>
      <color rgb="FF477257"/>
      <color rgb="FF45B97C"/>
      <color rgb="FF9ACF89"/>
      <color rgb="FFCDC894"/>
      <color rgb="FFFF6C2C"/>
      <color rgb="FF00818C"/>
      <color rgb="FFFF9F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3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200" b="0"/>
            </a:pPr>
            <a:r>
              <a:rPr lang="en-US" sz="2200" b="0"/>
              <a:t>Federal Cybersecurity Spending and </a:t>
            </a:r>
          </a:p>
          <a:p>
            <a:pPr>
              <a:defRPr sz="2200" b="0"/>
            </a:pPr>
            <a:r>
              <a:rPr lang="en-US" sz="2200" b="0"/>
              <a:t>Total Information Security Incidents</a:t>
            </a:r>
          </a:p>
        </c:rich>
      </c:tx>
      <c:layout>
        <c:manualLayout>
          <c:xMode val="edge"/>
          <c:yMode val="edge"/>
          <c:x val="0.257893185694745"/>
          <c:y val="0.018181754816957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517938444728"/>
          <c:y val="0.173595165387832"/>
          <c:w val="0.770385379689276"/>
          <c:h val="0.615821280547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FIMSA Spending nominal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Data!$A$5:$A$12</c:f>
              <c:strCache>
                <c:ptCount val="8"/>
                <c:pt idx="0">
                  <c:v>FY 06</c:v>
                </c:pt>
                <c:pt idx="1">
                  <c:v>FY 07</c:v>
                </c:pt>
                <c:pt idx="2">
                  <c:v>FY 08</c:v>
                </c:pt>
                <c:pt idx="3">
                  <c:v>FY 09</c:v>
                </c:pt>
                <c:pt idx="4">
                  <c:v>FY 10*</c:v>
                </c:pt>
                <c:pt idx="5">
                  <c:v>FY 11</c:v>
                </c:pt>
                <c:pt idx="6">
                  <c:v>FY 12</c:v>
                </c:pt>
                <c:pt idx="7">
                  <c:v>FY 13*</c:v>
                </c:pt>
              </c:strCache>
            </c:strRef>
          </c:cat>
          <c:val>
            <c:numRef>
              <c:f>Data!$B$5:$B$12</c:f>
            </c:numRef>
          </c:val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CPI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Data!$A$5:$A$12</c:f>
              <c:strCache>
                <c:ptCount val="8"/>
                <c:pt idx="0">
                  <c:v>FY 06</c:v>
                </c:pt>
                <c:pt idx="1">
                  <c:v>FY 07</c:v>
                </c:pt>
                <c:pt idx="2">
                  <c:v>FY 08</c:v>
                </c:pt>
                <c:pt idx="3">
                  <c:v>FY 09</c:v>
                </c:pt>
                <c:pt idx="4">
                  <c:v>FY 10*</c:v>
                </c:pt>
                <c:pt idx="5">
                  <c:v>FY 11</c:v>
                </c:pt>
                <c:pt idx="6">
                  <c:v>FY 12</c:v>
                </c:pt>
                <c:pt idx="7">
                  <c:v>FY 13*</c:v>
                </c:pt>
              </c:strCache>
            </c:strRef>
          </c:cat>
          <c:val>
            <c:numRef>
              <c:f>Data!$C$5:$C$12</c:f>
            </c:numRef>
          </c:val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2013 CPI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Data!$A$5:$A$12</c:f>
              <c:strCache>
                <c:ptCount val="8"/>
                <c:pt idx="0">
                  <c:v>FY 06</c:v>
                </c:pt>
                <c:pt idx="1">
                  <c:v>FY 07</c:v>
                </c:pt>
                <c:pt idx="2">
                  <c:v>FY 08</c:v>
                </c:pt>
                <c:pt idx="3">
                  <c:v>FY 09</c:v>
                </c:pt>
                <c:pt idx="4">
                  <c:v>FY 10*</c:v>
                </c:pt>
                <c:pt idx="5">
                  <c:v>FY 11</c:v>
                </c:pt>
                <c:pt idx="6">
                  <c:v>FY 12</c:v>
                </c:pt>
                <c:pt idx="7">
                  <c:v>FY 13*</c:v>
                </c:pt>
              </c:strCache>
            </c:strRef>
          </c:cat>
          <c:val>
            <c:numRef>
              <c:f>Data!$D$5:$D$12</c:f>
            </c:numRef>
          </c:val>
        </c:ser>
        <c:ser>
          <c:idx val="4"/>
          <c:order val="4"/>
          <c:tx>
            <c:strRef>
              <c:f>Data!$F$4</c:f>
              <c:strCache>
                <c:ptCount val="1"/>
                <c:pt idx="0">
                  <c:v>Federal IT Spending nominal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Data!$A$5:$A$12</c:f>
              <c:strCache>
                <c:ptCount val="8"/>
                <c:pt idx="0">
                  <c:v>FY 06</c:v>
                </c:pt>
                <c:pt idx="1">
                  <c:v>FY 07</c:v>
                </c:pt>
                <c:pt idx="2">
                  <c:v>FY 08</c:v>
                </c:pt>
                <c:pt idx="3">
                  <c:v>FY 09</c:v>
                </c:pt>
                <c:pt idx="4">
                  <c:v>FY 10*</c:v>
                </c:pt>
                <c:pt idx="5">
                  <c:v>FY 11</c:v>
                </c:pt>
                <c:pt idx="6">
                  <c:v>FY 12</c:v>
                </c:pt>
                <c:pt idx="7">
                  <c:v>FY 13*</c:v>
                </c:pt>
              </c:strCache>
            </c:strRef>
          </c:cat>
          <c:val>
            <c:numRef>
              <c:f>Data!$F$5:$F$12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24550200"/>
        <c:axId val="-2125009192"/>
      </c:barChart>
      <c:barChart>
        <c:barDir val="col"/>
        <c:grouping val="stacked"/>
        <c:varyColors val="0"/>
        <c:ser>
          <c:idx val="3"/>
          <c:order val="3"/>
          <c:tx>
            <c:v>FISMA spending</c:v>
          </c:tx>
          <c:spPr>
            <a:solidFill>
              <a:srgbClr val="9ACF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4899804497983E-7"/>
                  <c:y val="-0.1490156189630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$6.4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7521954369691E-17"/>
                  <c:y val="-0.1541388263908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$6.6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"/>
                  <c:y val="-0.1576050427023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$6.7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"/>
                  <c:y val="-0.1708425958239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$7.4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"/>
                  <c:y val="-0.2781353052055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$12.8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4899804497983E-7"/>
                  <c:y val="-0.2981167804884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$13.8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"/>
                  <c:y val="-0.3204829923168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$14.8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"/>
                  <c:y val="-0.2317666424243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$10.3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9ACF89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Data!$A$5:$A$12</c:f>
              <c:strCache>
                <c:ptCount val="8"/>
                <c:pt idx="0">
                  <c:v>FY 06</c:v>
                </c:pt>
                <c:pt idx="1">
                  <c:v>FY 07</c:v>
                </c:pt>
                <c:pt idx="2">
                  <c:v>FY 08</c:v>
                </c:pt>
                <c:pt idx="3">
                  <c:v>FY 09</c:v>
                </c:pt>
                <c:pt idx="4">
                  <c:v>FY 10*</c:v>
                </c:pt>
                <c:pt idx="5">
                  <c:v>FY 11</c:v>
                </c:pt>
                <c:pt idx="6">
                  <c:v>FY 12</c:v>
                </c:pt>
                <c:pt idx="7">
                  <c:v>FY 13*</c:v>
                </c:pt>
              </c:strCache>
            </c:strRef>
          </c:cat>
          <c:val>
            <c:numRef>
              <c:f>Data!$E$5:$E$12</c:f>
              <c:numCache>
                <c:formatCode>"$"#,##0.00_);[Red]\("$"#,##0.00\)</c:formatCode>
                <c:ptCount val="8"/>
                <c:pt idx="0">
                  <c:v>6.35547371031746E9</c:v>
                </c:pt>
                <c:pt idx="1">
                  <c:v>6.62888512698826E9</c:v>
                </c:pt>
                <c:pt idx="2">
                  <c:v>6.70837563805428E9</c:v>
                </c:pt>
                <c:pt idx="3">
                  <c:v>7.38384334636916E9</c:v>
                </c:pt>
                <c:pt idx="4">
                  <c:v>1.28200278827457E10</c:v>
                </c:pt>
                <c:pt idx="5">
                  <c:v>1.37740814176288E10</c:v>
                </c:pt>
                <c:pt idx="6">
                  <c:v>1.48138548916784E10</c:v>
                </c:pt>
                <c:pt idx="7">
                  <c:v>1.03E10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100"/>
        <c:axId val="-2124550200"/>
        <c:axId val="-212500919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v>Total federal IT spending</c:v>
                </c:tx>
                <c:spPr>
                  <a:solidFill>
                    <a:srgbClr val="9ACF89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Data!$A$5:$A$12</c15:sqref>
                        </c15:formulaRef>
                      </c:ext>
                    </c:extLst>
                    <c:strCache>
                      <c:ptCount val="8"/>
                      <c:pt idx="0">
                        <c:v>FY 06</c:v>
                      </c:pt>
                      <c:pt idx="1">
                        <c:v>FY 07</c:v>
                      </c:pt>
                      <c:pt idx="2">
                        <c:v>FY 08</c:v>
                      </c:pt>
                      <c:pt idx="3">
                        <c:v>FY 09</c:v>
                      </c:pt>
                      <c:pt idx="4">
                        <c:v>FY 10*</c:v>
                      </c:pt>
                      <c:pt idx="5">
                        <c:v>FY 11</c:v>
                      </c:pt>
                      <c:pt idx="6">
                        <c:v>FY 12</c:v>
                      </c:pt>
                      <c:pt idx="7">
                        <c:v>FY 13*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Data!$G$5:$G$12</c15:sqref>
                        </c15:formulaRef>
                      </c:ext>
                    </c:extLst>
                    <c:numCache>
                      <c:formatCode>"$"#,##0.00_);[Red]\("$"#,##0.00\)</c:formatCode>
                      <c:ptCount val="8"/>
                      <c:pt idx="0">
                        <c:v>76496792658.730179</c:v>
                      </c:pt>
                      <c:pt idx="1">
                        <c:v>76625417908.576157</c:v>
                      </c:pt>
                      <c:pt idx="2">
                        <c:v>78769313943.605057</c:v>
                      </c:pt>
                      <c:pt idx="3">
                        <c:v>82633893920.396011</c:v>
                      </c:pt>
                      <c:pt idx="4">
                        <c:v>86214687511.464951</c:v>
                      </c:pt>
                      <c:pt idx="5">
                        <c:v>78709036672.164459</c:v>
                      </c:pt>
                      <c:pt idx="6">
                        <c:v>76098569649.032639</c:v>
                      </c:pt>
                      <c:pt idx="7">
                        <c:v>73200000000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6"/>
          <c:order val="5"/>
          <c:tx>
            <c:v>Information security incidents</c:v>
          </c:tx>
          <c:spPr>
            <a:ln w="28575" cap="rnd">
              <a:solidFill>
                <a:srgbClr val="316066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lumMod val="60000"/>
                  <a:lumOff val="40000"/>
                </a:schemeClr>
              </a:solidFill>
              <a:ln w="285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0.0353585560118431"/>
                  <c:y val="0.04204726591064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31606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Data!$A$5:$A$12</c:f>
              <c:strCache>
                <c:ptCount val="8"/>
                <c:pt idx="0">
                  <c:v>FY 06</c:v>
                </c:pt>
                <c:pt idx="1">
                  <c:v>FY 07</c:v>
                </c:pt>
                <c:pt idx="2">
                  <c:v>FY 08</c:v>
                </c:pt>
                <c:pt idx="3">
                  <c:v>FY 09</c:v>
                </c:pt>
                <c:pt idx="4">
                  <c:v>FY 10*</c:v>
                </c:pt>
                <c:pt idx="5">
                  <c:v>FY 11</c:v>
                </c:pt>
                <c:pt idx="6">
                  <c:v>FY 12</c:v>
                </c:pt>
                <c:pt idx="7">
                  <c:v>FY 13*</c:v>
                </c:pt>
              </c:strCache>
            </c:strRef>
          </c:cat>
          <c:val>
            <c:numRef>
              <c:f>Data!$H$5:$H$12</c:f>
              <c:numCache>
                <c:formatCode>General</c:formatCode>
                <c:ptCount val="8"/>
                <c:pt idx="0">
                  <c:v>5503.0</c:v>
                </c:pt>
                <c:pt idx="1">
                  <c:v>11911.0</c:v>
                </c:pt>
                <c:pt idx="2">
                  <c:v>16843.0</c:v>
                </c:pt>
                <c:pt idx="3">
                  <c:v>29999.0</c:v>
                </c:pt>
                <c:pt idx="4">
                  <c:v>41776.0</c:v>
                </c:pt>
                <c:pt idx="5">
                  <c:v>42854.0</c:v>
                </c:pt>
                <c:pt idx="6">
                  <c:v>48562.0</c:v>
                </c:pt>
                <c:pt idx="7">
                  <c:v>61214.0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845288"/>
        <c:axId val="2136960312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v>Data breaches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Data!$A$5:$A$12</c15:sqref>
                        </c15:formulaRef>
                      </c:ext>
                    </c:extLst>
                    <c:strCache>
                      <c:ptCount val="8"/>
                      <c:pt idx="0">
                        <c:v>FY 06</c:v>
                      </c:pt>
                      <c:pt idx="1">
                        <c:v>FY 07</c:v>
                      </c:pt>
                      <c:pt idx="2">
                        <c:v>FY 08</c:v>
                      </c:pt>
                      <c:pt idx="3">
                        <c:v>FY 09</c:v>
                      </c:pt>
                      <c:pt idx="4">
                        <c:v>FY 10*</c:v>
                      </c:pt>
                      <c:pt idx="5">
                        <c:v>FY 11</c:v>
                      </c:pt>
                      <c:pt idx="6">
                        <c:v>FY 12</c:v>
                      </c:pt>
                      <c:pt idx="7">
                        <c:v>FY 13*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Data!$J$8:$J$12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10481</c:v>
                      </c:pt>
                      <c:pt idx="1">
                        <c:v>13028</c:v>
                      </c:pt>
                      <c:pt idx="2">
                        <c:v>15584</c:v>
                      </c:pt>
                      <c:pt idx="3">
                        <c:v>22156</c:v>
                      </c:pt>
                      <c:pt idx="4">
                        <c:v>25566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212455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5009192"/>
        <c:crosses val="autoZero"/>
        <c:auto val="1"/>
        <c:lblAlgn val="ctr"/>
        <c:lblOffset val="100"/>
        <c:noMultiLvlLbl val="0"/>
      </c:catAx>
      <c:valAx>
        <c:axId val="-21250091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_);[Red]\(&quot;$&quot;#,##0\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rgbClr val="9ACF89"/>
                </a:solidFill>
              </a:defRPr>
            </a:pPr>
            <a:endParaRPr lang="en-US"/>
          </a:p>
        </c:txPr>
        <c:crossAx val="-2124550200"/>
        <c:crosses val="autoZero"/>
        <c:crossBetween val="between"/>
        <c:majorUnit val="4.0E9"/>
        <c:dispUnits>
          <c:builtInUnit val="billions"/>
          <c:dispUnitsLbl>
            <c:layout>
              <c:manualLayout>
                <c:xMode val="edge"/>
                <c:yMode val="edge"/>
                <c:x val="0.013611030840831"/>
                <c:y val="0.258092207595324"/>
              </c:manualLayout>
            </c:layout>
            <c:tx>
              <c:rich>
                <a:bodyPr rot="-5400000" vert="horz"/>
                <a:lstStyle/>
                <a:p>
                  <a:pPr>
                    <a:defRPr b="0">
                      <a:solidFill>
                        <a:srgbClr val="9ACF89"/>
                      </a:solidFill>
                    </a:defRPr>
                  </a:pPr>
                  <a:r>
                    <a:rPr lang="en-US" b="0">
                      <a:solidFill>
                        <a:srgbClr val="9ACF89"/>
                      </a:solidFill>
                    </a:rPr>
                    <a:t>billions of real 2013 dollars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36960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rgbClr val="316066"/>
                </a:solidFill>
              </a:defRPr>
            </a:pPr>
            <a:endParaRPr lang="en-US"/>
          </a:p>
        </c:txPr>
        <c:crossAx val="213484528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6323062631309"/>
                <c:y val="0.274186882301513"/>
              </c:manualLayout>
            </c:layout>
            <c:tx>
              <c:rich>
                <a:bodyPr rot="5400000" vert="horz"/>
                <a:lstStyle/>
                <a:p>
                  <a:pPr>
                    <a:defRPr b="0">
                      <a:solidFill>
                        <a:srgbClr val="316066"/>
                      </a:solidFill>
                    </a:defRPr>
                  </a:pPr>
                  <a:r>
                    <a:rPr lang="en-US" b="0">
                      <a:solidFill>
                        <a:srgbClr val="316066"/>
                      </a:solidFill>
                    </a:rPr>
                    <a:t>thousands of incidents  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34845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3696031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675107589304437"/>
          <c:y val="0.172615386223877"/>
          <c:w val="0.457853889961606"/>
          <c:h val="0.11066688823246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>
              <a:solidFill>
                <a:srgbClr val="7F7F7F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200" b="0"/>
            </a:pPr>
            <a:r>
              <a:rPr lang="en-US" sz="2200" b="0"/>
              <a:t>Share</a:t>
            </a:r>
            <a:r>
              <a:rPr lang="en-US" sz="2200" b="0" baseline="0"/>
              <a:t> of Reported </a:t>
            </a:r>
            <a:r>
              <a:rPr lang="en-US" sz="2200" b="0"/>
              <a:t>Information Security Incidents </a:t>
            </a:r>
          </a:p>
          <a:p>
            <a:pPr>
              <a:defRPr sz="2200" b="0"/>
            </a:pPr>
            <a:r>
              <a:rPr lang="en-US" sz="2200" b="0"/>
              <a:t>Involving</a:t>
            </a:r>
            <a:r>
              <a:rPr lang="en-US" sz="2200" b="0" baseline="0"/>
              <a:t> Personal Information</a:t>
            </a:r>
            <a:endParaRPr lang="en-US" sz="2200" b="0"/>
          </a:p>
        </c:rich>
      </c:tx>
      <c:layout>
        <c:manualLayout>
          <c:xMode val="edge"/>
          <c:yMode val="edge"/>
          <c:x val="0.195579990899893"/>
          <c:y val="0.020199392999485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925588662454"/>
          <c:y val="0.224298262104076"/>
          <c:w val="0.535513462394368"/>
          <c:h val="0.571042252068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FIMSA Spending nominal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Data!$B$5:$B$12</c:f>
            </c:numRef>
          </c:val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CPI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Data!$C$5:$C$12</c:f>
            </c:numRef>
          </c:val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2013 CPI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Data!$D$5:$D$12</c:f>
            </c:numRef>
          </c:val>
        </c:ser>
        <c:ser>
          <c:idx val="4"/>
          <c:order val="3"/>
          <c:tx>
            <c:strRef>
              <c:f>Data!$F$4</c:f>
              <c:strCache>
                <c:ptCount val="1"/>
                <c:pt idx="0">
                  <c:v>Federal IT Spending nominal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Data!$F$5:$F$12</c:f>
            </c:numRef>
          </c:val>
        </c:ser>
        <c:ser>
          <c:idx val="7"/>
          <c:order val="4"/>
          <c:tx>
            <c:v>Incidents involving personal information</c:v>
          </c:tx>
          <c:spPr>
            <a:solidFill>
              <a:srgbClr val="FF6C2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Data!$J$8:$J$12</c:f>
              <c:numCache>
                <c:formatCode>General</c:formatCode>
                <c:ptCount val="5"/>
                <c:pt idx="0">
                  <c:v>10481.0</c:v>
                </c:pt>
                <c:pt idx="1">
                  <c:v>13028.0</c:v>
                </c:pt>
                <c:pt idx="2">
                  <c:v>15584.0</c:v>
                </c:pt>
                <c:pt idx="3">
                  <c:v>22156.0</c:v>
                </c:pt>
                <c:pt idx="4">
                  <c:v>25566.0</c:v>
                </c:pt>
              </c:numCache>
              <c:extLst xmlns:c15="http://schemas.microsoft.com/office/drawing/2012/chart"/>
            </c:numRef>
          </c:val>
        </c:ser>
        <c:ser>
          <c:idx val="8"/>
          <c:order val="5"/>
          <c:tx>
            <c:strRef>
              <c:f>Data!$I$4</c:f>
              <c:strCache>
                <c:ptCount val="1"/>
                <c:pt idx="0">
                  <c:v>Other information security incidents</c:v>
                </c:pt>
              </c:strCache>
            </c:strRef>
          </c:tx>
          <c:spPr>
            <a:solidFill>
              <a:srgbClr val="FF9F3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Data!$I$8:$I$12</c:f>
              <c:numCache>
                <c:formatCode>General</c:formatCode>
                <c:ptCount val="5"/>
                <c:pt idx="0">
                  <c:v>19518.0</c:v>
                </c:pt>
                <c:pt idx="1">
                  <c:v>28748.0</c:v>
                </c:pt>
                <c:pt idx="2">
                  <c:v>27270.0</c:v>
                </c:pt>
                <c:pt idx="3">
                  <c:v>26406.0</c:v>
                </c:pt>
                <c:pt idx="4">
                  <c:v>35648.0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135329208"/>
        <c:axId val="213592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Total FISMA spending</c:v>
                </c:tx>
                <c:spPr>
                  <a:solidFill>
                    <a:srgbClr val="477257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Data!$A$15:$A$19</c15:sqref>
                        </c15:formulaRef>
                      </c:ext>
                    </c:extLst>
                    <c:strCache>
                      <c:ptCount val="5"/>
                      <c:pt idx="0">
                        <c:v>FY 09</c:v>
                      </c:pt>
                      <c:pt idx="1">
                        <c:v>FY 10</c:v>
                      </c:pt>
                      <c:pt idx="2">
                        <c:v>FY 11</c:v>
                      </c:pt>
                      <c:pt idx="3">
                        <c:v>FY 12</c:v>
                      </c:pt>
                      <c:pt idx="4">
                        <c:v>FY 13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Data!$E$5:$E$12</c15:sqref>
                        </c15:formulaRef>
                      </c:ext>
                    </c:extLst>
                    <c:numCache>
                      <c:formatCode>"$"#,##0.00_);[Red]\("$"#,##0.00\)</c:formatCode>
                      <c:ptCount val="8"/>
                      <c:pt idx="0">
                        <c:v>6355473710.317461</c:v>
                      </c:pt>
                      <c:pt idx="1">
                        <c:v>6628885126.9882603</c:v>
                      </c:pt>
                      <c:pt idx="2">
                        <c:v>6708375638.0542765</c:v>
                      </c:pt>
                      <c:pt idx="3">
                        <c:v>7383843346.3691568</c:v>
                      </c:pt>
                      <c:pt idx="4">
                        <c:v>12820027882.745716</c:v>
                      </c:pt>
                      <c:pt idx="5">
                        <c:v>13774081417.62878</c:v>
                      </c:pt>
                      <c:pt idx="6">
                        <c:v>14813854891.678354</c:v>
                      </c:pt>
                      <c:pt idx="7">
                        <c:v>10300000000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v>Total federal IT spending</c:v>
                </c:tx>
                <c:spPr>
                  <a:solidFill>
                    <a:srgbClr val="9ACF89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Data!$A$15:$A$19</c15:sqref>
                        </c15:formulaRef>
                      </c:ext>
                    </c:extLst>
                    <c:strCache>
                      <c:ptCount val="5"/>
                      <c:pt idx="0">
                        <c:v>FY 09</c:v>
                      </c:pt>
                      <c:pt idx="1">
                        <c:v>FY 10</c:v>
                      </c:pt>
                      <c:pt idx="2">
                        <c:v>FY 11</c:v>
                      </c:pt>
                      <c:pt idx="3">
                        <c:v>FY 12</c:v>
                      </c:pt>
                      <c:pt idx="4">
                        <c:v>FY 13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Data!$G$5:$G$12</c15:sqref>
                        </c15:formulaRef>
                      </c:ext>
                    </c:extLst>
                    <c:numCache>
                      <c:formatCode>"$"#,##0.00_);[Red]\("$"#,##0.00\)</c:formatCode>
                      <c:ptCount val="8"/>
                      <c:pt idx="0">
                        <c:v>76496792658.730179</c:v>
                      </c:pt>
                      <c:pt idx="1">
                        <c:v>76625417908.576157</c:v>
                      </c:pt>
                      <c:pt idx="2">
                        <c:v>78769313943.605057</c:v>
                      </c:pt>
                      <c:pt idx="3">
                        <c:v>82633893920.396011</c:v>
                      </c:pt>
                      <c:pt idx="4">
                        <c:v>86214687511.464951</c:v>
                      </c:pt>
                      <c:pt idx="5">
                        <c:v>78709036672.164459</c:v>
                      </c:pt>
                      <c:pt idx="6">
                        <c:v>76098569649.032639</c:v>
                      </c:pt>
                      <c:pt idx="7">
                        <c:v>73200000000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v>Total information security incidents</c:v>
                </c:tx>
                <c:spPr>
                  <a:solidFill>
                    <a:srgbClr val="67515C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bg1"/>
                          </a:solidFill>
                          <a:latin typeface="Gotham Narrow Light" pitchFamily="50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Data!$A$15:$A$19</c15:sqref>
                        </c15:formulaRef>
                      </c:ext>
                    </c:extLst>
                    <c:strCache>
                      <c:ptCount val="5"/>
                      <c:pt idx="0">
                        <c:v>FY 09</c:v>
                      </c:pt>
                      <c:pt idx="1">
                        <c:v>FY 10</c:v>
                      </c:pt>
                      <c:pt idx="2">
                        <c:v>FY 11</c:v>
                      </c:pt>
                      <c:pt idx="3">
                        <c:v>FY 12</c:v>
                      </c:pt>
                      <c:pt idx="4">
                        <c:v>FY 13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Data!$H$8:$H$12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29999</c:v>
                      </c:pt>
                      <c:pt idx="1">
                        <c:v>41776</c:v>
                      </c:pt>
                      <c:pt idx="2">
                        <c:v>42854</c:v>
                      </c:pt>
                      <c:pt idx="3">
                        <c:v>48562</c:v>
                      </c:pt>
                      <c:pt idx="4">
                        <c:v>61214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13532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5922824"/>
        <c:crosses val="autoZero"/>
        <c:auto val="1"/>
        <c:lblAlgn val="ctr"/>
        <c:lblOffset val="100"/>
        <c:noMultiLvlLbl val="0"/>
      </c:catAx>
      <c:valAx>
        <c:axId val="2135922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thousands of reported incidents</a:t>
                </a:r>
              </a:p>
            </c:rich>
          </c:tx>
          <c:layout>
            <c:manualLayout>
              <c:xMode val="edge"/>
              <c:yMode val="edge"/>
              <c:x val="0.0125081999727158"/>
              <c:y val="0.2500525677662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5329208"/>
        <c:crosses val="autoZero"/>
        <c:crossBetween val="between"/>
        <c:majorUnit val="25000.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948215446825306"/>
          <c:y val="0.177820238773061"/>
          <c:w val="0.465516104174625"/>
          <c:h val="0.08817329519271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rgbClr val="7F7F7F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val>
            <c:numRef>
              <c:f>Data!$K$14:$L$14</c:f>
              <c:numCache>
                <c:formatCode>0%</c:formatCode>
                <c:ptCount val="2"/>
                <c:pt idx="0">
                  <c:v>0.620244718782979</c:v>
                </c:pt>
                <c:pt idx="1">
                  <c:v>0.379755281217021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200" b="0"/>
            </a:pPr>
            <a:r>
              <a:rPr lang="en-US" sz="2200" b="0"/>
              <a:t>Share</a:t>
            </a:r>
            <a:r>
              <a:rPr lang="en-US" sz="2200" b="0" baseline="0"/>
              <a:t> of Reported </a:t>
            </a:r>
            <a:r>
              <a:rPr lang="en-US" sz="2200" b="0"/>
              <a:t>Information Security Incidents </a:t>
            </a:r>
          </a:p>
          <a:p>
            <a:pPr>
              <a:defRPr sz="2200" b="0"/>
            </a:pPr>
            <a:r>
              <a:rPr lang="en-US" sz="2200" b="0"/>
              <a:t>Involving</a:t>
            </a:r>
            <a:r>
              <a:rPr lang="en-US" sz="2200" b="0" baseline="0"/>
              <a:t> Personal Information</a:t>
            </a:r>
            <a:endParaRPr lang="en-US" sz="2200" b="0"/>
          </a:p>
        </c:rich>
      </c:tx>
      <c:layout>
        <c:manualLayout>
          <c:xMode val="edge"/>
          <c:yMode val="edge"/>
          <c:x val="0.195579990899893"/>
          <c:y val="0.020199392999485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925588662454"/>
          <c:y val="0.224298262104076"/>
          <c:w val="0.535513462394368"/>
          <c:h val="0.571042252068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FIMSA Spending nominal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Data!$B$5:$B$12</c:f>
            </c:numRef>
          </c:val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CPI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Data!$C$5:$C$12</c:f>
            </c:numRef>
          </c:val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2013 CPI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Data!$D$5:$D$12</c:f>
            </c:numRef>
          </c:val>
        </c:ser>
        <c:ser>
          <c:idx val="4"/>
          <c:order val="3"/>
          <c:tx>
            <c:strRef>
              <c:f>Data!$F$4</c:f>
              <c:strCache>
                <c:ptCount val="1"/>
                <c:pt idx="0">
                  <c:v>Federal IT Spending nominal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Data!$F$5:$F$12</c:f>
            </c:numRef>
          </c:val>
        </c:ser>
        <c:ser>
          <c:idx val="7"/>
          <c:order val="4"/>
          <c:tx>
            <c:v>Incidents involving personal information</c:v>
          </c:tx>
          <c:spPr>
            <a:solidFill>
              <a:srgbClr val="00818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Data!$J$8:$J$12</c:f>
              <c:numCache>
                <c:formatCode>General</c:formatCode>
                <c:ptCount val="5"/>
                <c:pt idx="0">
                  <c:v>10481.0</c:v>
                </c:pt>
                <c:pt idx="1">
                  <c:v>13028.0</c:v>
                </c:pt>
                <c:pt idx="2">
                  <c:v>15584.0</c:v>
                </c:pt>
                <c:pt idx="3">
                  <c:v>22156.0</c:v>
                </c:pt>
                <c:pt idx="4">
                  <c:v>25566.0</c:v>
                </c:pt>
              </c:numCache>
              <c:extLst xmlns:c15="http://schemas.microsoft.com/office/drawing/2012/chart"/>
            </c:numRef>
          </c:val>
        </c:ser>
        <c:ser>
          <c:idx val="8"/>
          <c:order val="5"/>
          <c:tx>
            <c:strRef>
              <c:f>Data!$I$4</c:f>
              <c:strCache>
                <c:ptCount val="1"/>
                <c:pt idx="0">
                  <c:v>Other information security incidents</c:v>
                </c:pt>
              </c:strCache>
            </c:strRef>
          </c:tx>
          <c:spPr>
            <a:solidFill>
              <a:srgbClr val="17C7D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Data!$A$15:$A$19</c:f>
              <c:strCache>
                <c:ptCount val="5"/>
                <c:pt idx="0">
                  <c:v>FY 09</c:v>
                </c:pt>
                <c:pt idx="1">
                  <c:v>FY 10</c:v>
                </c:pt>
                <c:pt idx="2">
                  <c:v>FY 11</c:v>
                </c:pt>
                <c:pt idx="3">
                  <c:v>FY 12</c:v>
                </c:pt>
                <c:pt idx="4">
                  <c:v>FY 13</c:v>
                </c:pt>
              </c:strCache>
            </c:strRef>
          </c:cat>
          <c:val>
            <c:numRef>
              <c:f>Data!$I$8:$I$12</c:f>
              <c:numCache>
                <c:formatCode>General</c:formatCode>
                <c:ptCount val="5"/>
                <c:pt idx="0">
                  <c:v>19518.0</c:v>
                </c:pt>
                <c:pt idx="1">
                  <c:v>28748.0</c:v>
                </c:pt>
                <c:pt idx="2">
                  <c:v>27270.0</c:v>
                </c:pt>
                <c:pt idx="3">
                  <c:v>26406.0</c:v>
                </c:pt>
                <c:pt idx="4">
                  <c:v>35648.0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2136081000"/>
        <c:axId val="-213599895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Total FISMA spending</c:v>
                </c:tx>
                <c:spPr>
                  <a:solidFill>
                    <a:srgbClr val="477257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Data!$A$15:$A$19</c15:sqref>
                        </c15:formulaRef>
                      </c:ext>
                    </c:extLst>
                    <c:strCache>
                      <c:ptCount val="5"/>
                      <c:pt idx="0">
                        <c:v>FY 09</c:v>
                      </c:pt>
                      <c:pt idx="1">
                        <c:v>FY 10</c:v>
                      </c:pt>
                      <c:pt idx="2">
                        <c:v>FY 11</c:v>
                      </c:pt>
                      <c:pt idx="3">
                        <c:v>FY 12</c:v>
                      </c:pt>
                      <c:pt idx="4">
                        <c:v>FY 13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Data!$E$5:$E$12</c15:sqref>
                        </c15:formulaRef>
                      </c:ext>
                    </c:extLst>
                    <c:numCache>
                      <c:formatCode>"$"#,##0.00_);[Red]\("$"#,##0.00\)</c:formatCode>
                      <c:ptCount val="8"/>
                      <c:pt idx="0">
                        <c:v>6355473710.317461</c:v>
                      </c:pt>
                      <c:pt idx="1">
                        <c:v>6628885126.9882603</c:v>
                      </c:pt>
                      <c:pt idx="2">
                        <c:v>6708375638.0542765</c:v>
                      </c:pt>
                      <c:pt idx="3">
                        <c:v>7383843346.3691568</c:v>
                      </c:pt>
                      <c:pt idx="4">
                        <c:v>12820027882.745716</c:v>
                      </c:pt>
                      <c:pt idx="5">
                        <c:v>13774081417.62878</c:v>
                      </c:pt>
                      <c:pt idx="6">
                        <c:v>14813854891.678354</c:v>
                      </c:pt>
                      <c:pt idx="7">
                        <c:v>10300000000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v>Total federal IT spending</c:v>
                </c:tx>
                <c:spPr>
                  <a:solidFill>
                    <a:srgbClr val="9ACF89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Data!$A$15:$A$19</c15:sqref>
                        </c15:formulaRef>
                      </c:ext>
                    </c:extLst>
                    <c:strCache>
                      <c:ptCount val="5"/>
                      <c:pt idx="0">
                        <c:v>FY 09</c:v>
                      </c:pt>
                      <c:pt idx="1">
                        <c:v>FY 10</c:v>
                      </c:pt>
                      <c:pt idx="2">
                        <c:v>FY 11</c:v>
                      </c:pt>
                      <c:pt idx="3">
                        <c:v>FY 12</c:v>
                      </c:pt>
                      <c:pt idx="4">
                        <c:v>FY 13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Data!$G$5:$G$12</c15:sqref>
                        </c15:formulaRef>
                      </c:ext>
                    </c:extLst>
                    <c:numCache>
                      <c:formatCode>"$"#,##0.00_);[Red]\("$"#,##0.00\)</c:formatCode>
                      <c:ptCount val="8"/>
                      <c:pt idx="0">
                        <c:v>76496792658.730179</c:v>
                      </c:pt>
                      <c:pt idx="1">
                        <c:v>76625417908.576157</c:v>
                      </c:pt>
                      <c:pt idx="2">
                        <c:v>78769313943.605057</c:v>
                      </c:pt>
                      <c:pt idx="3">
                        <c:v>82633893920.396011</c:v>
                      </c:pt>
                      <c:pt idx="4">
                        <c:v>86214687511.464951</c:v>
                      </c:pt>
                      <c:pt idx="5">
                        <c:v>78709036672.164459</c:v>
                      </c:pt>
                      <c:pt idx="6">
                        <c:v>76098569649.032639</c:v>
                      </c:pt>
                      <c:pt idx="7">
                        <c:v>73200000000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v>Total information security incidents</c:v>
                </c:tx>
                <c:spPr>
                  <a:solidFill>
                    <a:srgbClr val="67515C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bg1"/>
                          </a:solidFill>
                          <a:latin typeface="Gotham Narrow Light" pitchFamily="50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Data!$A$15:$A$19</c15:sqref>
                        </c15:formulaRef>
                      </c:ext>
                    </c:extLst>
                    <c:strCache>
                      <c:ptCount val="5"/>
                      <c:pt idx="0">
                        <c:v>FY 09</c:v>
                      </c:pt>
                      <c:pt idx="1">
                        <c:v>FY 10</c:v>
                      </c:pt>
                      <c:pt idx="2">
                        <c:v>FY 11</c:v>
                      </c:pt>
                      <c:pt idx="3">
                        <c:v>FY 12</c:v>
                      </c:pt>
                      <c:pt idx="4">
                        <c:v>FY 13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Data!$H$8:$H$12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29999</c:v>
                      </c:pt>
                      <c:pt idx="1">
                        <c:v>41776</c:v>
                      </c:pt>
                      <c:pt idx="2">
                        <c:v>42854</c:v>
                      </c:pt>
                      <c:pt idx="3">
                        <c:v>48562</c:v>
                      </c:pt>
                      <c:pt idx="4">
                        <c:v>61214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213608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5998952"/>
        <c:crosses val="autoZero"/>
        <c:auto val="1"/>
        <c:lblAlgn val="ctr"/>
        <c:lblOffset val="100"/>
        <c:noMultiLvlLbl val="0"/>
      </c:catAx>
      <c:valAx>
        <c:axId val="-21359989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thousands of reported incidents</a:t>
                </a:r>
              </a:p>
            </c:rich>
          </c:tx>
          <c:layout>
            <c:manualLayout>
              <c:xMode val="edge"/>
              <c:yMode val="edge"/>
              <c:x val="0.0125081999727158"/>
              <c:y val="0.2500525677662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6081000"/>
        <c:crosses val="autoZero"/>
        <c:crossBetween val="between"/>
        <c:majorUnit val="25000.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948215446825306"/>
          <c:y val="0.177820238773061"/>
          <c:w val="0.465516104174625"/>
          <c:h val="0.08817329519271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rgbClr val="7F7F7F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val>
            <c:numRef>
              <c:f>Data!$K$14:$L$14</c:f>
              <c:numCache>
                <c:formatCode>0%</c:formatCode>
                <c:ptCount val="2"/>
                <c:pt idx="0">
                  <c:v>0.620244718782979</c:v>
                </c:pt>
                <c:pt idx="1">
                  <c:v>0.379755281217021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orientation="landscape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.7" right="0.7" top="0.75" bottom="0.75" header="0.3" footer="0.3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0.00955</cdr:x>
      <cdr:y>0.86005</cdr:y>
    </cdr:from>
    <cdr:to>
      <cdr:x>0.96967</cdr:x>
      <cdr:y>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82662" y="5403135"/>
          <a:ext cx="8311801" cy="879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Data note: *OMB calculation methodologies of total Federal Information Security Management Act (FISMA) spending changed in indicated years. </a:t>
          </a:r>
        </a:p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Source: Congressional Research Service, "Cybersecurity Issues and Challenges: In Brief," December 16, 2014; Government Accountability Office, "Information Security: Federal Agencies Need to Enhance Responses to Data Breaches," April 2, 2014. </a:t>
          </a:r>
        </a:p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Produced by Eli Dourado, Andrea Castillo, and Rizqi Rachmat, Mercatus Center at George Mason University, January 2015.</a:t>
          </a:r>
          <a:endParaRPr lang="en-US" sz="1000">
            <a:solidFill>
              <a:schemeClr val="tx1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/>
          <a:endParaRPr lang="en-US" sz="10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0.13108</cdr:x>
      <cdr:y>0.51526</cdr:y>
    </cdr:from>
    <cdr:to>
      <cdr:x>0.1875</cdr:x>
      <cdr:y>0.56288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34734" y="3237074"/>
          <a:ext cx="488461" cy="299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latin typeface="Gotham Narrow Light" pitchFamily="50" charset="0"/>
            </a:rPr>
            <a:t>30</a:t>
          </a:r>
        </a:p>
      </cdr:txBody>
    </cdr:sp>
  </cdr:relSizeAnchor>
  <cdr:relSizeAnchor xmlns:cdr="http://schemas.openxmlformats.org/drawingml/2006/chartDrawing">
    <cdr:from>
      <cdr:x>0.24248</cdr:x>
      <cdr:y>0.42845</cdr:y>
    </cdr:from>
    <cdr:to>
      <cdr:x>0.30422</cdr:x>
      <cdr:y>0.47448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99126" y="2691676"/>
          <a:ext cx="534485" cy="28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42</a:t>
          </a:r>
        </a:p>
      </cdr:txBody>
    </cdr:sp>
  </cdr:relSizeAnchor>
  <cdr:relSizeAnchor xmlns:cdr="http://schemas.openxmlformats.org/drawingml/2006/chartDrawing">
    <cdr:from>
      <cdr:x>0.34631</cdr:x>
      <cdr:y>0.41808</cdr:y>
    </cdr:from>
    <cdr:to>
      <cdr:x>0.40805</cdr:x>
      <cdr:y>0.46411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98054" y="2626556"/>
          <a:ext cx="534485" cy="289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43</a:t>
          </a:r>
        </a:p>
      </cdr:txBody>
    </cdr:sp>
  </cdr:relSizeAnchor>
  <cdr:relSizeAnchor xmlns:cdr="http://schemas.openxmlformats.org/drawingml/2006/chartDrawing">
    <cdr:from>
      <cdr:x>0.45242</cdr:x>
      <cdr:y>0.3757</cdr:y>
    </cdr:from>
    <cdr:to>
      <cdr:x>0.51416</cdr:x>
      <cdr:y>0.42173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916649" y="2360305"/>
          <a:ext cx="534486" cy="289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48</a:t>
          </a:r>
        </a:p>
      </cdr:txBody>
    </cdr:sp>
  </cdr:relSizeAnchor>
  <cdr:relSizeAnchor xmlns:cdr="http://schemas.openxmlformats.org/drawingml/2006/chartDrawing">
    <cdr:from>
      <cdr:x>0.56066</cdr:x>
      <cdr:y>0.28126</cdr:y>
    </cdr:from>
    <cdr:to>
      <cdr:x>0.6224</cdr:x>
      <cdr:y>0.32729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53647" y="1767002"/>
          <a:ext cx="534486" cy="28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62</a:t>
          </a:r>
        </a:p>
      </cdr:txBody>
    </cdr:sp>
  </cdr:relSizeAnchor>
  <cdr:relSizeAnchor xmlns:cdr="http://schemas.openxmlformats.org/drawingml/2006/chartDrawing">
    <cdr:from>
      <cdr:x>0.00347</cdr:x>
      <cdr:y>0.902</cdr:y>
    </cdr:from>
    <cdr:to>
      <cdr:x>0.98524</cdr:x>
      <cdr:y>0.98333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30059" y="5666680"/>
          <a:ext cx="8499229" cy="510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/>
          <a:r>
            <a:rPr lang="en-US" sz="10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 Congressional Research Service, "Cybersecurity Issues and Challenges: In Brief," December 16, 2014.</a:t>
          </a:r>
          <a:endParaRPr lang="en-US" sz="10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 rtl="0"/>
          <a:r>
            <a:rPr lang="en-US" sz="10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Produced by Eli Dourado, Andrea Castillo, and Rizqi Rachmat, Mercatus Center at George Mason University, January 2015.</a:t>
          </a:r>
          <a:endParaRPr lang="en-US" sz="10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0.60498</cdr:x>
      <cdr:y>0.22722</cdr:y>
    </cdr:from>
    <cdr:to>
      <cdr:x>1</cdr:x>
      <cdr:y>0.55383</cdr:y>
    </cdr:to>
    <cdr:graphicFrame macro="">
      <cdr:nvGraphicFramePr>
        <cdr:cNvPr id="8" name="Chart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0.65104</cdr:x>
      <cdr:y>0.56756</cdr:y>
    </cdr:from>
    <cdr:to>
      <cdr:x>0.97848</cdr:x>
      <cdr:y>0.67344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636095" y="3565590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38 percent of reported information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security incidents involved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personal information breaches</a:t>
          </a:r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0.63802</cdr:x>
      <cdr:y>0.32473</cdr:y>
    </cdr:from>
    <cdr:to>
      <cdr:x>0.96546</cdr:x>
      <cdr:y>0.43062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523373" y="2040086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five year 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annual 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average</a:t>
          </a:r>
          <a:endParaRPr lang="en-US" sz="1400" b="0">
            <a:solidFill>
              <a:srgbClr val="7F7F7F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0.50868</cdr:x>
      <cdr:y>0.24578</cdr:y>
    </cdr:from>
    <cdr:to>
      <cdr:x>0.83612</cdr:x>
      <cdr:y>0.35167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4403669" y="1544109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otham Narrow Light"/>
              <a:ea typeface="+mn-ea"/>
              <a:cs typeface="Gotham Narrow Light"/>
            </a:rPr>
            <a:t>personal</a:t>
          </a:r>
        </a:p>
        <a:p xmlns:a="http://schemas.openxmlformats.org/drawingml/2006/main">
          <a:pPr algn="ctr" rtl="0"/>
          <a:endParaRPr lang="en-US" sz="1400" b="0" i="0" baseline="0">
            <a:solidFill>
              <a:schemeClr val="tx1">
                <a:lumMod val="50000"/>
                <a:lumOff val="50000"/>
              </a:schemeClr>
            </a:solidFill>
            <a:effectLst/>
            <a:latin typeface="Gotham Narrow Light"/>
            <a:ea typeface="+mn-ea"/>
            <a:cs typeface="Gotham Narrow Light"/>
          </a:endParaRP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0.875</cdr:x>
      <cdr:y>0.4599</cdr:y>
    </cdr:from>
    <cdr:to>
      <cdr:x>1</cdr:x>
      <cdr:y>0.56579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7574911" y="2889258"/>
          <a:ext cx="1082129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other</a:t>
          </a: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0.57205</cdr:x>
      <cdr:y>0.30559</cdr:y>
    </cdr:from>
    <cdr:to>
      <cdr:x>0.89949</cdr:x>
      <cdr:y>0.41148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4952248" y="1919850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FFFFFF"/>
              </a:solidFill>
              <a:effectLst/>
              <a:latin typeface="Gotham Narrow Light"/>
              <a:ea typeface="+mn-ea"/>
              <a:cs typeface="Gotham Narrow Light"/>
            </a:rPr>
            <a:t>38%</a:t>
          </a: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0.74219</cdr:x>
      <cdr:y>0.43182</cdr:y>
    </cdr:from>
    <cdr:to>
      <cdr:x>0.98958</cdr:x>
      <cdr:y>0.5311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6425147" y="2712841"/>
          <a:ext cx="2141715" cy="623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FFFFFF"/>
              </a:solidFill>
              <a:effectLst/>
              <a:latin typeface="Gotham Narrow Light"/>
              <a:ea typeface="+mn-ea"/>
              <a:cs typeface="Gotham Narrow Light"/>
            </a:rPr>
            <a:t>62%</a:t>
          </a: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0.6441</cdr:x>
      <cdr:y>0.17521</cdr:y>
    </cdr:from>
    <cdr:to>
      <cdr:x>0.97154</cdr:x>
      <cdr:y>0.2811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5575975" y="1100736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600" b="0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otham Narrow Light"/>
              <a:ea typeface="+mn-ea"/>
              <a:cs typeface="Gotham Narrow Light"/>
            </a:rPr>
            <a:t>FY09–FY13 average</a:t>
          </a:r>
        </a:p>
        <a:p xmlns:a="http://schemas.openxmlformats.org/drawingml/2006/main">
          <a:pPr algn="ctr" rtl="0"/>
          <a:endParaRPr lang="en-US" sz="1400" b="0" i="0" baseline="0">
            <a:solidFill>
              <a:schemeClr val="tx1">
                <a:lumMod val="50000"/>
                <a:lumOff val="50000"/>
              </a:schemeClr>
            </a:solidFill>
            <a:effectLst/>
            <a:latin typeface="Gotham Narrow Light"/>
            <a:ea typeface="+mn-ea"/>
            <a:cs typeface="Gotham Narrow Light"/>
          </a:endParaRP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0.6875</cdr:x>
      <cdr:y>0.29187</cdr:y>
    </cdr:from>
    <cdr:to>
      <cdr:x>0.70573</cdr:x>
      <cdr:y>0.33254</cdr:y>
    </cdr:to>
    <cdr:cxnSp macro="">
      <cdr:nvCxnSpPr>
        <cdr:cNvPr id="17" name="Straight Connector 16"/>
        <cdr:cNvCxnSpPr/>
      </cdr:nvCxnSpPr>
      <cdr:spPr>
        <a:xfrm xmlns:a="http://schemas.openxmlformats.org/drawingml/2006/main">
          <a:off x="5951717" y="1833609"/>
          <a:ext cx="157810" cy="2555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0.90278</cdr:x>
      <cdr:y>0.42943</cdr:y>
    </cdr:from>
    <cdr:to>
      <cdr:x>0.92101</cdr:x>
      <cdr:y>0.4701</cdr:y>
    </cdr:to>
    <cdr:cxnSp macro="">
      <cdr:nvCxnSpPr>
        <cdr:cNvPr id="18" name="Straight Connector 17"/>
        <cdr:cNvCxnSpPr/>
      </cdr:nvCxnSpPr>
      <cdr:spPr>
        <a:xfrm xmlns:a="http://schemas.openxmlformats.org/drawingml/2006/main">
          <a:off x="7815385" y="2697811"/>
          <a:ext cx="157810" cy="2555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0.13108</cdr:x>
      <cdr:y>0.51526</cdr:y>
    </cdr:from>
    <cdr:to>
      <cdr:x>0.1875</cdr:x>
      <cdr:y>0.56288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34734" y="3237074"/>
          <a:ext cx="488461" cy="299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latin typeface="Gotham Narrow Light" pitchFamily="50" charset="0"/>
            </a:rPr>
            <a:t>30</a:t>
          </a:r>
        </a:p>
      </cdr:txBody>
    </cdr:sp>
  </cdr:relSizeAnchor>
  <cdr:relSizeAnchor xmlns:cdr="http://schemas.openxmlformats.org/drawingml/2006/chartDrawing">
    <cdr:from>
      <cdr:x>0.24248</cdr:x>
      <cdr:y>0.42845</cdr:y>
    </cdr:from>
    <cdr:to>
      <cdr:x>0.30422</cdr:x>
      <cdr:y>0.47448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99126" y="2691676"/>
          <a:ext cx="534485" cy="28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42</a:t>
          </a:r>
        </a:p>
      </cdr:txBody>
    </cdr:sp>
  </cdr:relSizeAnchor>
  <cdr:relSizeAnchor xmlns:cdr="http://schemas.openxmlformats.org/drawingml/2006/chartDrawing">
    <cdr:from>
      <cdr:x>0.34631</cdr:x>
      <cdr:y>0.41808</cdr:y>
    </cdr:from>
    <cdr:to>
      <cdr:x>0.40805</cdr:x>
      <cdr:y>0.46411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98054" y="2626556"/>
          <a:ext cx="534485" cy="289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43</a:t>
          </a:r>
        </a:p>
      </cdr:txBody>
    </cdr:sp>
  </cdr:relSizeAnchor>
  <cdr:relSizeAnchor xmlns:cdr="http://schemas.openxmlformats.org/drawingml/2006/chartDrawing">
    <cdr:from>
      <cdr:x>0.45242</cdr:x>
      <cdr:y>0.3757</cdr:y>
    </cdr:from>
    <cdr:to>
      <cdr:x>0.51416</cdr:x>
      <cdr:y>0.42173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916649" y="2360305"/>
          <a:ext cx="534486" cy="289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48</a:t>
          </a:r>
        </a:p>
      </cdr:txBody>
    </cdr:sp>
  </cdr:relSizeAnchor>
  <cdr:relSizeAnchor xmlns:cdr="http://schemas.openxmlformats.org/drawingml/2006/chartDrawing">
    <cdr:from>
      <cdr:x>0.56066</cdr:x>
      <cdr:y>0.28126</cdr:y>
    </cdr:from>
    <cdr:to>
      <cdr:x>0.6224</cdr:x>
      <cdr:y>0.32729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53647" y="1767002"/>
          <a:ext cx="534486" cy="28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Light" pitchFamily="50" charset="0"/>
            </a:rPr>
            <a:t>62</a:t>
          </a:r>
        </a:p>
      </cdr:txBody>
    </cdr:sp>
  </cdr:relSizeAnchor>
  <cdr:relSizeAnchor xmlns:cdr="http://schemas.openxmlformats.org/drawingml/2006/chartDrawing">
    <cdr:from>
      <cdr:x>0.00347</cdr:x>
      <cdr:y>0.902</cdr:y>
    </cdr:from>
    <cdr:to>
      <cdr:x>0.98524</cdr:x>
      <cdr:y>0.98333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30059" y="5666680"/>
          <a:ext cx="8499229" cy="510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/>
          <a:r>
            <a:rPr lang="en-US" sz="10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 Congressional Research Service, "Cybersecurity Issues and Challenges: In Brief," December 16, 2014.</a:t>
          </a:r>
          <a:endParaRPr lang="en-US" sz="10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 rtl="0"/>
          <a:r>
            <a:rPr lang="en-US" sz="10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Produced by Eli Dourado, Andrea Castillo, and Rizqi Rachmat, Mercatus Center at George Mason University, January 2015.</a:t>
          </a:r>
          <a:endParaRPr lang="en-US" sz="10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0.60498</cdr:x>
      <cdr:y>0.22722</cdr:y>
    </cdr:from>
    <cdr:to>
      <cdr:x>1</cdr:x>
      <cdr:y>0.55383</cdr:y>
    </cdr:to>
    <cdr:graphicFrame macro="">
      <cdr:nvGraphicFramePr>
        <cdr:cNvPr id="8" name="Chart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0.65104</cdr:x>
      <cdr:y>0.56756</cdr:y>
    </cdr:from>
    <cdr:to>
      <cdr:x>0.97848</cdr:x>
      <cdr:y>0.67344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636095" y="3565590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38 percent of reported information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security incidents involved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personal information breaches</a:t>
          </a:r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0.63802</cdr:x>
      <cdr:y>0.32473</cdr:y>
    </cdr:from>
    <cdr:to>
      <cdr:x>0.96546</cdr:x>
      <cdr:y>0.43062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523373" y="2040086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five year 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annual </a:t>
          </a:r>
        </a:p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average</a:t>
          </a:r>
          <a:endParaRPr lang="en-US" sz="1400" b="0">
            <a:solidFill>
              <a:srgbClr val="7F7F7F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0.50868</cdr:x>
      <cdr:y>0.24578</cdr:y>
    </cdr:from>
    <cdr:to>
      <cdr:x>0.83612</cdr:x>
      <cdr:y>0.35167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4403669" y="1544109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otham Narrow Light"/>
              <a:ea typeface="+mn-ea"/>
              <a:cs typeface="Gotham Narrow Light"/>
            </a:rPr>
            <a:t>personal</a:t>
          </a:r>
        </a:p>
        <a:p xmlns:a="http://schemas.openxmlformats.org/drawingml/2006/main">
          <a:pPr algn="ctr" rtl="0"/>
          <a:endParaRPr lang="en-US" sz="1400" b="0" i="0" baseline="0">
            <a:solidFill>
              <a:schemeClr val="tx1">
                <a:lumMod val="50000"/>
                <a:lumOff val="50000"/>
              </a:schemeClr>
            </a:solidFill>
            <a:effectLst/>
            <a:latin typeface="Gotham Narrow Light"/>
            <a:ea typeface="+mn-ea"/>
            <a:cs typeface="Gotham Narrow Light"/>
          </a:endParaRP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0.875</cdr:x>
      <cdr:y>0.4599</cdr:y>
    </cdr:from>
    <cdr:to>
      <cdr:x>1</cdr:x>
      <cdr:y>0.56579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7574911" y="2889258"/>
          <a:ext cx="1082129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7F7F7F"/>
              </a:solidFill>
              <a:effectLst/>
              <a:latin typeface="Gotham Narrow Light"/>
              <a:ea typeface="+mn-ea"/>
              <a:cs typeface="Gotham Narrow Light"/>
            </a:rPr>
            <a:t>other</a:t>
          </a: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0.57205</cdr:x>
      <cdr:y>0.30559</cdr:y>
    </cdr:from>
    <cdr:to>
      <cdr:x>0.89949</cdr:x>
      <cdr:y>0.41148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4952248" y="1919850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FFFFFF"/>
              </a:solidFill>
              <a:effectLst/>
              <a:latin typeface="Gotham Narrow Light"/>
              <a:ea typeface="+mn-ea"/>
              <a:cs typeface="Gotham Narrow Light"/>
            </a:rPr>
            <a:t>38%</a:t>
          </a: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0.74219</cdr:x>
      <cdr:y>0.43182</cdr:y>
    </cdr:from>
    <cdr:to>
      <cdr:x>0.98958</cdr:x>
      <cdr:y>0.5311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6425147" y="2712841"/>
          <a:ext cx="2141715" cy="623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0" i="0" baseline="0">
              <a:solidFill>
                <a:srgbClr val="FFFFFF"/>
              </a:solidFill>
              <a:effectLst/>
              <a:latin typeface="Gotham Narrow Light"/>
              <a:ea typeface="+mn-ea"/>
              <a:cs typeface="Gotham Narrow Light"/>
            </a:rPr>
            <a:t>62%</a:t>
          </a: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0.6441</cdr:x>
      <cdr:y>0.17521</cdr:y>
    </cdr:from>
    <cdr:to>
      <cdr:x>0.97154</cdr:x>
      <cdr:y>0.2811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5575975" y="1100736"/>
          <a:ext cx="2834672" cy="665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600" b="0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otham Narrow Light"/>
              <a:ea typeface="+mn-ea"/>
              <a:cs typeface="Gotham Narrow Light"/>
            </a:rPr>
            <a:t>FY09–FY13 average</a:t>
          </a:r>
        </a:p>
        <a:p xmlns:a="http://schemas.openxmlformats.org/drawingml/2006/main">
          <a:pPr algn="ctr" rtl="0"/>
          <a:endParaRPr lang="en-US" sz="1400" b="0" i="0" baseline="0">
            <a:solidFill>
              <a:schemeClr val="tx1">
                <a:lumMod val="50000"/>
                <a:lumOff val="50000"/>
              </a:schemeClr>
            </a:solidFill>
            <a:effectLst/>
            <a:latin typeface="Gotham Narrow Light"/>
            <a:ea typeface="+mn-ea"/>
            <a:cs typeface="Gotham Narrow Light"/>
          </a:endParaRPr>
        </a:p>
        <a:p xmlns:a="http://schemas.openxmlformats.org/drawingml/2006/main">
          <a:pPr algn="ctr" rtl="0"/>
          <a:endParaRPr lang="en-US" sz="1400" b="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0.6875</cdr:x>
      <cdr:y>0.29187</cdr:y>
    </cdr:from>
    <cdr:to>
      <cdr:x>0.70573</cdr:x>
      <cdr:y>0.33254</cdr:y>
    </cdr:to>
    <cdr:cxnSp macro="">
      <cdr:nvCxnSpPr>
        <cdr:cNvPr id="17" name="Straight Connector 16"/>
        <cdr:cNvCxnSpPr/>
      </cdr:nvCxnSpPr>
      <cdr:spPr>
        <a:xfrm xmlns:a="http://schemas.openxmlformats.org/drawingml/2006/main">
          <a:off x="5951717" y="1833609"/>
          <a:ext cx="157810" cy="2555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0.90278</cdr:x>
      <cdr:y>0.42943</cdr:y>
    </cdr:from>
    <cdr:to>
      <cdr:x>0.92101</cdr:x>
      <cdr:y>0.4701</cdr:y>
    </cdr:to>
    <cdr:cxnSp macro="">
      <cdr:nvCxnSpPr>
        <cdr:cNvPr id="18" name="Straight Connector 17"/>
        <cdr:cNvCxnSpPr/>
      </cdr:nvCxnSpPr>
      <cdr:spPr>
        <a:xfrm xmlns:a="http://schemas.openxmlformats.org/drawingml/2006/main">
          <a:off x="7815385" y="2697811"/>
          <a:ext cx="157810" cy="2555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as.org/sgp/crs/misc/R43831.pdf" TargetMode="External"/><Relationship Id="rId2" Type="http://schemas.openxmlformats.org/officeDocument/2006/relationships/hyperlink" Target="http://gao.gov/assets/670/6622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gao.gov/assets/670/6622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0" zoomScaleNormal="70" zoomScalePageLayoutView="70" workbookViewId="0">
      <selection activeCell="A12" sqref="A12"/>
    </sheetView>
  </sheetViews>
  <sheetFormatPr baseColWidth="10" defaultColWidth="8.83203125" defaultRowHeight="14" x14ac:dyDescent="0"/>
  <cols>
    <col min="2" max="4" width="24.1640625" hidden="1" customWidth="1"/>
    <col min="5" max="5" width="24.1640625" customWidth="1"/>
    <col min="6" max="6" width="24.1640625" hidden="1" customWidth="1"/>
    <col min="7" max="7" width="27.5" bestFit="1" customWidth="1"/>
    <col min="8" max="8" width="33.1640625" bestFit="1" customWidth="1"/>
    <col min="9" max="9" width="33.1640625" customWidth="1"/>
    <col min="10" max="10" width="45.33203125" bestFit="1" customWidth="1"/>
    <col min="11" max="11" width="12.33203125" bestFit="1" customWidth="1"/>
    <col min="12" max="12" width="14.33203125" bestFit="1" customWidth="1"/>
  </cols>
  <sheetData>
    <row r="1" spans="1:15">
      <c r="A1" s="3" t="s">
        <v>9</v>
      </c>
    </row>
    <row r="2" spans="1:15">
      <c r="A2" s="3" t="s">
        <v>10</v>
      </c>
    </row>
    <row r="3" spans="1:15">
      <c r="A3" s="3"/>
      <c r="B3" s="4"/>
      <c r="C3" s="4"/>
      <c r="D3" s="4"/>
      <c r="E3" s="4"/>
      <c r="F3" s="4"/>
      <c r="G3" s="4"/>
    </row>
    <row r="4" spans="1:15">
      <c r="B4" t="s">
        <v>14</v>
      </c>
      <c r="C4" t="s">
        <v>13</v>
      </c>
      <c r="D4" t="s">
        <v>15</v>
      </c>
      <c r="E4" t="s">
        <v>18</v>
      </c>
      <c r="F4" t="s">
        <v>16</v>
      </c>
      <c r="G4" t="s">
        <v>17</v>
      </c>
      <c r="H4" t="s">
        <v>11</v>
      </c>
      <c r="I4" t="s">
        <v>30</v>
      </c>
      <c r="J4" t="s">
        <v>12</v>
      </c>
      <c r="K4" t="s">
        <v>31</v>
      </c>
      <c r="L4" t="s">
        <v>32</v>
      </c>
    </row>
    <row r="5" spans="1:15">
      <c r="A5" t="s">
        <v>0</v>
      </c>
      <c r="B5" s="1">
        <v>5.5</v>
      </c>
      <c r="C5">
        <v>201.6</v>
      </c>
      <c r="D5">
        <v>232.95699999999999</v>
      </c>
      <c r="E5" s="1">
        <f>(B5*(D5/C5))*1000000000</f>
        <v>6355473710.317461</v>
      </c>
      <c r="F5" s="5">
        <v>66.2</v>
      </c>
      <c r="G5" s="1">
        <f>(F5*(D5/C5))*1000000000</f>
        <v>76496792658.730179</v>
      </c>
      <c r="H5">
        <v>5503</v>
      </c>
      <c r="M5" s="6">
        <f t="shared" ref="M5:M11" si="0">(H6-H5)/H5</f>
        <v>1.1644557514083227</v>
      </c>
    </row>
    <row r="6" spans="1:15">
      <c r="A6" t="s">
        <v>1</v>
      </c>
      <c r="B6" s="1">
        <v>5.9</v>
      </c>
      <c r="C6">
        <v>207.34200000000001</v>
      </c>
      <c r="D6">
        <v>232.95699999999999</v>
      </c>
      <c r="E6" s="1">
        <f t="shared" ref="E6:E12" si="1">(B6*(D6/C6))*1000000000</f>
        <v>6628885126.9882603</v>
      </c>
      <c r="F6" s="5">
        <v>68.2</v>
      </c>
      <c r="G6" s="1">
        <f t="shared" ref="G6:G12" si="2">(F6*(D6/C6))*1000000000</f>
        <v>76625417908.576157</v>
      </c>
      <c r="H6">
        <v>11911</v>
      </c>
      <c r="M6" s="6">
        <f t="shared" si="0"/>
        <v>0.41407102678196622</v>
      </c>
    </row>
    <row r="7" spans="1:15">
      <c r="A7" t="s">
        <v>2</v>
      </c>
      <c r="B7" s="1">
        <v>6.2</v>
      </c>
      <c r="C7">
        <v>215.303</v>
      </c>
      <c r="D7">
        <v>232.95699999999999</v>
      </c>
      <c r="E7" s="1">
        <f t="shared" si="1"/>
        <v>6708375638.0542765</v>
      </c>
      <c r="F7" s="5">
        <v>72.8</v>
      </c>
      <c r="G7" s="1">
        <f t="shared" si="2"/>
        <v>78769313943.605057</v>
      </c>
      <c r="H7">
        <v>16843</v>
      </c>
      <c r="M7" s="6">
        <f t="shared" si="0"/>
        <v>0.78109600427477288</v>
      </c>
    </row>
    <row r="8" spans="1:15">
      <c r="A8" t="s">
        <v>3</v>
      </c>
      <c r="B8" s="1">
        <v>6.8</v>
      </c>
      <c r="C8">
        <v>214.53700000000001</v>
      </c>
      <c r="D8">
        <v>232.95699999999999</v>
      </c>
      <c r="E8" s="1">
        <f t="shared" si="1"/>
        <v>7383843346.3691568</v>
      </c>
      <c r="F8" s="5">
        <v>76.099999999999994</v>
      </c>
      <c r="G8" s="1">
        <f t="shared" si="2"/>
        <v>82633893920.396011</v>
      </c>
      <c r="H8">
        <v>29999</v>
      </c>
      <c r="I8">
        <v>19518</v>
      </c>
      <c r="J8">
        <v>10481</v>
      </c>
      <c r="K8" s="8">
        <f>I8/(I8+J8)</f>
        <v>0.65062168738957971</v>
      </c>
      <c r="L8" s="8">
        <f>J8/(J8+I8)</f>
        <v>0.34937831261042035</v>
      </c>
      <c r="M8" s="6">
        <f t="shared" si="0"/>
        <v>0.39257975265842193</v>
      </c>
      <c r="N8" s="6">
        <f>AVERAGE(M5:M11)</f>
        <v>0.45310516943612184</v>
      </c>
      <c r="O8" s="6">
        <f>J8/H8</f>
        <v>0.34937831261042035</v>
      </c>
    </row>
    <row r="9" spans="1:15">
      <c r="A9" t="s">
        <v>33</v>
      </c>
      <c r="B9" s="2">
        <v>12</v>
      </c>
      <c r="C9">
        <v>218.05600000000001</v>
      </c>
      <c r="D9">
        <v>232.95699999999999</v>
      </c>
      <c r="E9" s="1">
        <f t="shared" si="1"/>
        <v>12820027882.745716</v>
      </c>
      <c r="F9" s="5">
        <v>80.7</v>
      </c>
      <c r="G9" s="1">
        <f t="shared" si="2"/>
        <v>86214687511.464951</v>
      </c>
      <c r="H9">
        <v>41776</v>
      </c>
      <c r="I9">
        <v>28748</v>
      </c>
      <c r="J9">
        <v>13028</v>
      </c>
      <c r="K9" s="8">
        <f t="shared" ref="K9:K12" si="3">I9/(I9+J9)</f>
        <v>0.68814630409804678</v>
      </c>
      <c r="L9" s="8">
        <f t="shared" ref="L9:L12" si="4">J9/(J9+I9)</f>
        <v>0.31185369590195328</v>
      </c>
      <c r="M9" s="6">
        <f t="shared" si="0"/>
        <v>2.5804289544235925E-2</v>
      </c>
      <c r="O9" s="6">
        <f t="shared" ref="O9:O12" si="5">J9/H9</f>
        <v>0.31185369590195328</v>
      </c>
    </row>
    <row r="10" spans="1:15">
      <c r="A10" t="s">
        <v>5</v>
      </c>
      <c r="B10" s="1">
        <v>13.3</v>
      </c>
      <c r="C10">
        <v>224.93899999999999</v>
      </c>
      <c r="D10">
        <v>232.95699999999999</v>
      </c>
      <c r="E10" s="1">
        <f t="shared" si="1"/>
        <v>13774081417.62878</v>
      </c>
      <c r="F10" s="5">
        <v>76</v>
      </c>
      <c r="G10" s="1">
        <f t="shared" si="2"/>
        <v>78709036672.164459</v>
      </c>
      <c r="H10">
        <v>42854</v>
      </c>
      <c r="I10">
        <v>27270</v>
      </c>
      <c r="J10">
        <v>15584</v>
      </c>
      <c r="K10" s="8">
        <f t="shared" si="3"/>
        <v>0.63634666542213092</v>
      </c>
      <c r="L10" s="8">
        <f t="shared" si="4"/>
        <v>0.36365333457786903</v>
      </c>
      <c r="M10" s="6">
        <f t="shared" si="0"/>
        <v>0.13319643440518972</v>
      </c>
      <c r="O10" s="6">
        <f t="shared" si="5"/>
        <v>0.36365333457786903</v>
      </c>
    </row>
    <row r="11" spans="1:15">
      <c r="A11" t="s">
        <v>6</v>
      </c>
      <c r="B11" s="1">
        <v>14.6</v>
      </c>
      <c r="C11">
        <v>229.59399999999999</v>
      </c>
      <c r="D11">
        <v>232.95699999999999</v>
      </c>
      <c r="E11" s="1">
        <f t="shared" si="1"/>
        <v>14813854891.678354</v>
      </c>
      <c r="F11" s="5">
        <v>75</v>
      </c>
      <c r="G11" s="1">
        <f t="shared" si="2"/>
        <v>76098569649.032639</v>
      </c>
      <c r="H11">
        <v>48562</v>
      </c>
      <c r="I11">
        <v>26406</v>
      </c>
      <c r="J11">
        <v>22156</v>
      </c>
      <c r="K11" s="8">
        <f t="shared" si="3"/>
        <v>0.54375849429595158</v>
      </c>
      <c r="L11" s="8">
        <f t="shared" si="4"/>
        <v>0.45624150570404842</v>
      </c>
      <c r="M11" s="6">
        <f t="shared" si="0"/>
        <v>0.26053292697994318</v>
      </c>
      <c r="O11" s="6">
        <f t="shared" si="5"/>
        <v>0.45624150570404842</v>
      </c>
    </row>
    <row r="12" spans="1:15">
      <c r="A12" t="s">
        <v>34</v>
      </c>
      <c r="B12" s="1">
        <v>10.3</v>
      </c>
      <c r="C12">
        <v>232.95699999999999</v>
      </c>
      <c r="D12">
        <v>232.95699999999999</v>
      </c>
      <c r="E12" s="1">
        <f t="shared" si="1"/>
        <v>10300000000</v>
      </c>
      <c r="F12" s="5">
        <v>73.2</v>
      </c>
      <c r="G12" s="1">
        <f t="shared" si="2"/>
        <v>73200000000</v>
      </c>
      <c r="H12">
        <v>61214</v>
      </c>
      <c r="I12">
        <v>35648</v>
      </c>
      <c r="J12">
        <v>25566</v>
      </c>
      <c r="K12" s="8">
        <f t="shared" si="3"/>
        <v>0.58235044270918412</v>
      </c>
      <c r="L12" s="8">
        <f t="shared" si="4"/>
        <v>0.41764955729081582</v>
      </c>
      <c r="M12" s="6"/>
      <c r="O12" s="6">
        <f t="shared" si="5"/>
        <v>0.41764955729081582</v>
      </c>
    </row>
    <row r="13" spans="1:15">
      <c r="B13" s="2"/>
      <c r="C13" s="2"/>
      <c r="D13" s="2"/>
      <c r="E13" s="2">
        <f>SUM(E5:E12)</f>
        <v>78784542013.782013</v>
      </c>
      <c r="F13" s="2"/>
      <c r="G13" s="2"/>
      <c r="H13" s="6">
        <f>(H12-H5)/H5</f>
        <v>10.123750681446484</v>
      </c>
      <c r="I13" s="6"/>
    </row>
    <row r="14" spans="1:15">
      <c r="E14" s="6">
        <f>(E12-E5)/E5</f>
        <v>0.62065024095355859</v>
      </c>
      <c r="K14" s="7">
        <f>AVERAGE(K8:K12)</f>
        <v>0.62024471878297871</v>
      </c>
      <c r="L14" s="7">
        <f>AVERAGE(L8:L12)</f>
        <v>0.3797552812170214</v>
      </c>
    </row>
    <row r="15" spans="1:15">
      <c r="A15" t="s">
        <v>3</v>
      </c>
    </row>
    <row r="16" spans="1:15">
      <c r="A16" t="s">
        <v>4</v>
      </c>
    </row>
    <row r="17" spans="1:1">
      <c r="A17" t="s">
        <v>5</v>
      </c>
    </row>
    <row r="18" spans="1:1">
      <c r="A18" t="s">
        <v>6</v>
      </c>
    </row>
    <row r="19" spans="1:1">
      <c r="A19" t="s">
        <v>7</v>
      </c>
    </row>
  </sheetData>
  <hyperlinks>
    <hyperlink ref="A1" r:id="rId1"/>
    <hyperlink ref="A2" r:id="rId2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60" sqref="A60"/>
    </sheetView>
  </sheetViews>
  <sheetFormatPr baseColWidth="10" defaultColWidth="8.83203125" defaultRowHeight="14" x14ac:dyDescent="0"/>
  <cols>
    <col min="1" max="1" width="25.5" bestFit="1" customWidth="1"/>
  </cols>
  <sheetData>
    <row r="1" spans="1:2">
      <c r="A1" s="3" t="s">
        <v>8</v>
      </c>
    </row>
    <row r="3" spans="1:2">
      <c r="A3" t="s">
        <v>19</v>
      </c>
      <c r="B3" s="7">
        <v>0.01</v>
      </c>
    </row>
    <row r="4" spans="1:2">
      <c r="A4" t="s">
        <v>20</v>
      </c>
      <c r="B4" s="7">
        <v>0.01</v>
      </c>
    </row>
    <row r="5" spans="1:2">
      <c r="A5" t="s">
        <v>21</v>
      </c>
      <c r="B5" s="7">
        <v>0.02</v>
      </c>
    </row>
    <row r="6" spans="1:2">
      <c r="A6" t="s">
        <v>22</v>
      </c>
      <c r="B6" s="7">
        <v>0.03</v>
      </c>
    </row>
    <row r="7" spans="1:2">
      <c r="A7" t="s">
        <v>23</v>
      </c>
      <c r="B7" s="7">
        <v>0.05</v>
      </c>
    </row>
    <row r="8" spans="1:2">
      <c r="A8" t="s">
        <v>24</v>
      </c>
      <c r="B8" s="7">
        <v>0.06</v>
      </c>
    </row>
    <row r="9" spans="1:2">
      <c r="A9" t="s">
        <v>25</v>
      </c>
      <c r="B9" s="7">
        <v>7.0000000000000007E-2</v>
      </c>
    </row>
    <row r="10" spans="1:2">
      <c r="A10" t="s">
        <v>26</v>
      </c>
      <c r="B10" s="7">
        <v>0.16</v>
      </c>
    </row>
    <row r="11" spans="1:2">
      <c r="A11" t="s">
        <v>27</v>
      </c>
      <c r="B11" s="7">
        <v>0.16</v>
      </c>
    </row>
    <row r="12" spans="1:2">
      <c r="A12" t="s">
        <v>28</v>
      </c>
      <c r="B12" s="7">
        <v>0.19</v>
      </c>
    </row>
    <row r="13" spans="1:2">
      <c r="A13" t="s">
        <v>29</v>
      </c>
      <c r="B13" s="7">
        <v>0.25</v>
      </c>
    </row>
  </sheetData>
  <hyperlinks>
    <hyperlink ref="A1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Data</vt:lpstr>
      <vt:lpstr>ISI by Category</vt:lpstr>
      <vt:lpstr>C2 Spending and Breaches</vt:lpstr>
      <vt:lpstr>C3a Breaches-orng</vt:lpstr>
      <vt:lpstr>C3b Breaches-blue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Rizqi Rachmat</cp:lastModifiedBy>
  <cp:lastPrinted>2015-01-15T20:53:35Z</cp:lastPrinted>
  <dcterms:created xsi:type="dcterms:W3CDTF">2015-01-12T21:42:24Z</dcterms:created>
  <dcterms:modified xsi:type="dcterms:W3CDTF">2015-01-15T20:53:38Z</dcterms:modified>
</cp:coreProperties>
</file>