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autoCompressPictures="0"/>
  <bookViews>
    <workbookView xWindow="240" yWindow="240" windowWidth="25360" windowHeight="15280" tabRatio="958"/>
  </bookViews>
  <sheets>
    <sheet name="Data " sheetId="8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5" i="8" l="1"/>
  <c r="C11" i="8"/>
  <c r="G11" i="8"/>
  <c r="H11" i="8"/>
  <c r="C12" i="8"/>
  <c r="G12" i="8"/>
  <c r="H12" i="8"/>
  <c r="C10" i="8"/>
  <c r="G10" i="8"/>
  <c r="H10" i="8"/>
  <c r="E5" i="8"/>
  <c r="E6" i="8"/>
  <c r="E7" i="8"/>
  <c r="E10" i="8"/>
  <c r="E11" i="8"/>
  <c r="E12" i="8"/>
  <c r="E4" i="8"/>
</calcChain>
</file>

<file path=xl/sharedStrings.xml><?xml version="1.0" encoding="utf-8"?>
<sst xmlns="http://schemas.openxmlformats.org/spreadsheetml/2006/main" count="11" uniqueCount="11">
  <si>
    <t>Total</t>
  </si>
  <si>
    <t>Sum</t>
  </si>
  <si>
    <t>Match?</t>
  </si>
  <si>
    <t>Authorizations</t>
  </si>
  <si>
    <t>Small Business</t>
  </si>
  <si>
    <t>Woman</t>
  </si>
  <si>
    <t>Minority</t>
  </si>
  <si>
    <t>No Small Business</t>
  </si>
  <si>
    <t>No Woman</t>
  </si>
  <si>
    <t>No Minority</t>
  </si>
  <si>
    <t>% Authorizations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</si>
</sst>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">
    <xf numFmtId="0" fontId="0" fillId="0" borderId="0" xfId="0"/>
    <xf numFmtId="10" fontId="0" fillId="0" borderId="0" xfId="42" applyNumberFormat="1" applyFont="1"/>
    <xf numFmtId="165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995A66"/>
      <color rgb="FF993366"/>
      <color rgb="FF726F99"/>
      <color rgb="FFADE9E9"/>
      <color rgb="FF14A1AC"/>
      <color rgb="FF9ACF89"/>
      <color rgb="FF93999E"/>
      <color rgb="FF45B97C"/>
      <color rgb="FFFF6C2C"/>
      <color rgb="FF316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5B97C"/>
              </a:solidFill>
              <a:effectLst/>
            </c:spPr>
          </c:dPt>
          <c:dPt>
            <c:idx val="1"/>
            <c:bubble3D val="0"/>
            <c:spPr>
              <a:solidFill>
                <a:srgbClr val="9ACF89"/>
              </a:solidFill>
              <a:effectLst/>
            </c:spPr>
          </c:dPt>
          <c:val>
            <c:numRef>
              <c:f>'Data '!$B$25:$C$25</c:f>
              <c:numCache>
                <c:formatCode>General</c:formatCode>
                <c:ptCount val="2"/>
                <c:pt idx="0">
                  <c:v>23.0</c:v>
                </c:pt>
                <c:pt idx="1">
                  <c:v>77.0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effectLst/>
          </c:spPr>
          <c:dPt>
            <c:idx val="0"/>
            <c:bubble3D val="0"/>
            <c:spPr>
              <a:solidFill>
                <a:srgbClr val="14A1AC"/>
              </a:solidFill>
              <a:effectLst/>
            </c:spPr>
          </c:dPt>
          <c:dPt>
            <c:idx val="1"/>
            <c:bubble3D val="0"/>
            <c:spPr>
              <a:solidFill>
                <a:srgbClr val="ADE9E9"/>
              </a:solidFill>
              <a:effectLst/>
            </c:spPr>
          </c:dPt>
          <c:val>
            <c:numRef>
              <c:f>'Data '!$B$26:$C$26</c:f>
              <c:numCache>
                <c:formatCode>General</c:formatCode>
                <c:ptCount val="2"/>
                <c:pt idx="0">
                  <c:v>2.0</c:v>
                </c:pt>
                <c:pt idx="1">
                  <c:v>98.0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</c:plotArea>
    <c:plotVisOnly val="1"/>
    <c:dispBlanksAs val="gap"/>
    <c:showDLblsOverMax val="0"/>
  </c:chart>
  <c:spPr>
    <a:noFill/>
    <a:ln>
      <a:noFill/>
    </a:ln>
    <a:effectLst/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rgbClr val="995A66"/>
            </a:solidFill>
            <a:ln>
              <a:noFill/>
            </a:ln>
            <a:effectLst/>
          </c:spPr>
          <c:dPt>
            <c:idx val="0"/>
            <c:bubble3D val="0"/>
            <c:spPr>
              <a:solidFill>
                <a:srgbClr val="993366"/>
              </a:solidFill>
              <a:ln>
                <a:noFill/>
              </a:ln>
              <a:effectLst/>
            </c:spPr>
          </c:dPt>
          <c:dPt>
            <c:idx val="1"/>
            <c:bubble3D val="0"/>
          </c:dPt>
          <c:val>
            <c:numRef>
              <c:f>'Data '!$B$27:$C$27</c:f>
              <c:numCache>
                <c:formatCode>General</c:formatCode>
                <c:ptCount val="2"/>
                <c:pt idx="0">
                  <c:v>1.0</c:v>
                </c:pt>
                <c:pt idx="1">
                  <c:v>99.0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444500</xdr:colOff>
      <xdr:row>30</xdr:row>
      <xdr:rowOff>120650</xdr:rowOff>
    </xdr:from>
    <xdr:to>
      <xdr:col>11</xdr:col>
      <xdr:colOff>174625</xdr:colOff>
      <xdr:row>46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52</xdr:row>
      <xdr:rowOff>127000</xdr:rowOff>
    </xdr:from>
    <xdr:to>
      <xdr:col>11</xdr:col>
      <xdr:colOff>396875</xdr:colOff>
      <xdr:row>68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69</xdr:row>
      <xdr:rowOff>0</xdr:rowOff>
    </xdr:from>
    <xdr:to>
      <xdr:col>11</xdr:col>
      <xdr:colOff>396875</xdr:colOff>
      <xdr:row>84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7"/>
  <sheetViews>
    <sheetView tabSelected="1" zoomScale="150" zoomScaleNormal="150" zoomScalePageLayoutView="150" workbookViewId="0">
      <selection activeCell="E16" sqref="E16"/>
    </sheetView>
  </sheetViews>
  <sheetFormatPr baseColWidth="10" defaultColWidth="8.83203125" defaultRowHeight="14" x14ac:dyDescent="0"/>
  <cols>
    <col min="2" max="2" width="16.5" bestFit="1" customWidth="1"/>
    <col min="3" max="3" width="19.83203125" bestFit="1" customWidth="1"/>
    <col min="7" max="7" width="19.83203125" bestFit="1" customWidth="1"/>
  </cols>
  <sheetData>
    <row r="3" spans="2:8">
      <c r="C3" t="s">
        <v>3</v>
      </c>
      <c r="E3" t="s">
        <v>10</v>
      </c>
    </row>
    <row r="4" spans="2:8">
      <c r="B4" t="s">
        <v>4</v>
      </c>
      <c r="C4" s="2">
        <v>40789266704.180038</v>
      </c>
      <c r="E4" s="1">
        <f>C4/$C$7</f>
        <v>0.22552547145656252</v>
      </c>
    </row>
    <row r="5" spans="2:8">
      <c r="B5" t="s">
        <v>5</v>
      </c>
      <c r="C5" s="2">
        <v>1835285591.7900002</v>
      </c>
      <c r="E5" s="1">
        <f t="shared" ref="E5:E12" si="0">C5/$C$7</f>
        <v>1.0147366741051508E-2</v>
      </c>
    </row>
    <row r="6" spans="2:8">
      <c r="B6" t="s">
        <v>6</v>
      </c>
      <c r="C6" s="2">
        <v>3691779210.9200001</v>
      </c>
      <c r="E6" s="1">
        <f t="shared" si="0"/>
        <v>2.0411993505412698E-2</v>
      </c>
    </row>
    <row r="7" spans="2:8">
      <c r="B7" t="s">
        <v>0</v>
      </c>
      <c r="C7" s="2">
        <v>180863236603.57043</v>
      </c>
      <c r="E7" s="1">
        <f t="shared" si="0"/>
        <v>1</v>
      </c>
    </row>
    <row r="8" spans="2:8">
      <c r="E8" s="1"/>
    </row>
    <row r="9" spans="2:8">
      <c r="E9" s="1"/>
      <c r="G9" t="s">
        <v>1</v>
      </c>
      <c r="H9" t="s">
        <v>2</v>
      </c>
    </row>
    <row r="10" spans="2:8">
      <c r="B10" t="s">
        <v>7</v>
      </c>
      <c r="C10" s="2">
        <f>$C$7-C4</f>
        <v>140073969899.39038</v>
      </c>
      <c r="E10" s="1">
        <f t="shared" si="0"/>
        <v>0.77447452854343735</v>
      </c>
      <c r="G10" s="2">
        <f>C10+C4</f>
        <v>180863236603.57043</v>
      </c>
      <c r="H10" t="str">
        <f>IF(G10=$C$7,"T","F")</f>
        <v>T</v>
      </c>
    </row>
    <row r="11" spans="2:8">
      <c r="B11" t="s">
        <v>8</v>
      </c>
      <c r="C11" s="2">
        <f t="shared" ref="C11:C12" si="1">$C$7-C5</f>
        <v>179027951011.78043</v>
      </c>
      <c r="E11" s="1">
        <f t="shared" si="0"/>
        <v>0.98985263325894846</v>
      </c>
      <c r="G11" s="2">
        <f t="shared" ref="G11:G12" si="2">C11+C5</f>
        <v>180863236603.57043</v>
      </c>
      <c r="H11" t="str">
        <f t="shared" ref="H11:H12" si="3">IF(G11=$C$7,"T","F")</f>
        <v>T</v>
      </c>
    </row>
    <row r="12" spans="2:8">
      <c r="B12" t="s">
        <v>9</v>
      </c>
      <c r="C12" s="2">
        <f t="shared" si="1"/>
        <v>177171457392.65042</v>
      </c>
      <c r="E12" s="1">
        <f t="shared" si="0"/>
        <v>0.97958800649458722</v>
      </c>
      <c r="G12" s="2">
        <f t="shared" si="2"/>
        <v>180863236603.57043</v>
      </c>
      <c r="H12" t="str">
        <f t="shared" si="3"/>
        <v>T</v>
      </c>
    </row>
    <row r="25" spans="2:3">
      <c r="B25">
        <v>23</v>
      </c>
      <c r="C25">
        <f>100-B25</f>
        <v>77</v>
      </c>
    </row>
    <row r="26" spans="2:3">
      <c r="B26">
        <v>2</v>
      </c>
      <c r="C26">
        <v>98</v>
      </c>
    </row>
    <row r="27" spans="2:3">
      <c r="B27">
        <v>1</v>
      </c>
      <c r="C27">
        <v>99</v>
      </c>
    </row>
  </sheetData>
  <sheetProtection sheet="1" objects="1" scenarios="1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Davidhizar, Drew</dc:creator>
  <cp:lastModifiedBy>Rizqi Rachmat</cp:lastModifiedBy>
  <dcterms:created xsi:type="dcterms:W3CDTF">2015-02-19T23:13:15Z</dcterms:created>
  <dcterms:modified xsi:type="dcterms:W3CDTF">2015-04-19T23:40:28Z</dcterms:modified>
</cp:coreProperties>
</file>