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28800" windowHeight="16560" tabRatio="814" activeTab="3"/>
  </bookViews>
  <sheets>
    <sheet name="D1. Exporters" sheetId="5" r:id="rId1"/>
    <sheet name="D2. Small Firms" sheetId="2" r:id="rId2"/>
    <sheet name=" D3. Export Values" sheetId="6" r:id="rId3"/>
    <sheet name="D4. National Totals" sheetId="9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9" l="1"/>
  <c r="C3" i="9"/>
  <c r="B3" i="9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58" i="2"/>
  <c r="H6" i="2"/>
  <c r="H7" i="2"/>
  <c r="J7" i="2"/>
  <c r="M7" i="2"/>
  <c r="H8" i="2"/>
  <c r="H9" i="2"/>
  <c r="H10" i="2"/>
  <c r="H11" i="2"/>
  <c r="H12" i="2"/>
  <c r="H13" i="2"/>
  <c r="H14" i="2"/>
  <c r="H15" i="2"/>
  <c r="J15" i="2"/>
  <c r="M15" i="2"/>
  <c r="H16" i="2"/>
  <c r="H17" i="2"/>
  <c r="H18" i="2"/>
  <c r="H19" i="2"/>
  <c r="H20" i="2"/>
  <c r="H21" i="2"/>
  <c r="H22" i="2"/>
  <c r="H23" i="2"/>
  <c r="J23" i="2"/>
  <c r="M23" i="2"/>
  <c r="H24" i="2"/>
  <c r="H25" i="2"/>
  <c r="H26" i="2"/>
  <c r="H27" i="2"/>
  <c r="H28" i="2"/>
  <c r="H29" i="2"/>
  <c r="H30" i="2"/>
  <c r="H31" i="2"/>
  <c r="J31" i="2"/>
  <c r="M31" i="2"/>
  <c r="H32" i="2"/>
  <c r="H33" i="2"/>
  <c r="H34" i="2"/>
  <c r="H35" i="2"/>
  <c r="H36" i="2"/>
  <c r="H37" i="2"/>
  <c r="H38" i="2"/>
  <c r="H39" i="2"/>
  <c r="J39" i="2"/>
  <c r="M39" i="2"/>
  <c r="H40" i="2"/>
  <c r="H41" i="2"/>
  <c r="H42" i="2"/>
  <c r="H43" i="2"/>
  <c r="H44" i="2"/>
  <c r="H45" i="2"/>
  <c r="H46" i="2"/>
  <c r="H47" i="2"/>
  <c r="J47" i="2"/>
  <c r="M47" i="2"/>
  <c r="H48" i="2"/>
  <c r="H49" i="2"/>
  <c r="H50" i="2"/>
  <c r="H51" i="2"/>
  <c r="H52" i="2"/>
  <c r="H53" i="2"/>
  <c r="H54" i="2"/>
  <c r="H55" i="2"/>
  <c r="J55" i="2"/>
  <c r="M55" i="2"/>
  <c r="H56" i="2"/>
  <c r="H57" i="2"/>
  <c r="H59" i="2"/>
  <c r="H60" i="2"/>
  <c r="H58" i="2"/>
  <c r="J58" i="2"/>
  <c r="C6" i="2"/>
  <c r="C7" i="2"/>
  <c r="C8" i="2"/>
  <c r="C9" i="2"/>
  <c r="J9" i="2"/>
  <c r="M9" i="2"/>
  <c r="C10" i="2"/>
  <c r="C11" i="2"/>
  <c r="C12" i="2"/>
  <c r="C13" i="2"/>
  <c r="C14" i="2"/>
  <c r="C15" i="2"/>
  <c r="C16" i="2"/>
  <c r="C17" i="2"/>
  <c r="J17" i="2"/>
  <c r="M17" i="2"/>
  <c r="C18" i="2"/>
  <c r="C19" i="2"/>
  <c r="C20" i="2"/>
  <c r="C21" i="2"/>
  <c r="C22" i="2"/>
  <c r="C23" i="2"/>
  <c r="C24" i="2"/>
  <c r="C25" i="2"/>
  <c r="J25" i="2"/>
  <c r="M25" i="2"/>
  <c r="C26" i="2"/>
  <c r="C27" i="2"/>
  <c r="C28" i="2"/>
  <c r="C29" i="2"/>
  <c r="C30" i="2"/>
  <c r="C31" i="2"/>
  <c r="C32" i="2"/>
  <c r="C33" i="2"/>
  <c r="J33" i="2"/>
  <c r="M33" i="2"/>
  <c r="C34" i="2"/>
  <c r="C35" i="2"/>
  <c r="C36" i="2"/>
  <c r="C37" i="2"/>
  <c r="C38" i="2"/>
  <c r="C39" i="2"/>
  <c r="C40" i="2"/>
  <c r="C41" i="2"/>
  <c r="J41" i="2"/>
  <c r="M41" i="2"/>
  <c r="C42" i="2"/>
  <c r="C43" i="2"/>
  <c r="C44" i="2"/>
  <c r="C45" i="2"/>
  <c r="C46" i="2"/>
  <c r="C47" i="2"/>
  <c r="C48" i="2"/>
  <c r="C49" i="2"/>
  <c r="J49" i="2"/>
  <c r="M49" i="2"/>
  <c r="C50" i="2"/>
  <c r="C51" i="2"/>
  <c r="C52" i="2"/>
  <c r="C53" i="2"/>
  <c r="C54" i="2"/>
  <c r="C55" i="2"/>
  <c r="C56" i="2"/>
  <c r="C57" i="2"/>
  <c r="J57" i="2"/>
  <c r="M57" i="2"/>
  <c r="C59" i="2"/>
  <c r="C60" i="2"/>
  <c r="C58" i="2"/>
  <c r="J51" i="2"/>
  <c r="M51" i="2"/>
  <c r="J43" i="2"/>
  <c r="M43" i="2"/>
  <c r="J35" i="2"/>
  <c r="M35" i="2"/>
  <c r="J27" i="2"/>
  <c r="M27" i="2"/>
  <c r="J19" i="2"/>
  <c r="M19" i="2"/>
  <c r="J11" i="2"/>
  <c r="M11" i="2"/>
  <c r="J54" i="2"/>
  <c r="M54" i="2"/>
  <c r="J50" i="2"/>
  <c r="M50" i="2"/>
  <c r="J46" i="2"/>
  <c r="M46" i="2"/>
  <c r="J42" i="2"/>
  <c r="M42" i="2"/>
  <c r="J38" i="2"/>
  <c r="M38" i="2"/>
  <c r="J34" i="2"/>
  <c r="M34" i="2"/>
  <c r="J30" i="2"/>
  <c r="M30" i="2"/>
  <c r="J26" i="2"/>
  <c r="M26" i="2"/>
  <c r="J22" i="2"/>
  <c r="M22" i="2"/>
  <c r="J18" i="2"/>
  <c r="M18" i="2"/>
  <c r="J14" i="2"/>
  <c r="M14" i="2"/>
  <c r="J10" i="2"/>
  <c r="M10" i="2"/>
  <c r="J6" i="2"/>
  <c r="M6" i="2"/>
  <c r="J53" i="2"/>
  <c r="M53" i="2"/>
  <c r="J45" i="2"/>
  <c r="M45" i="2"/>
  <c r="J37" i="2"/>
  <c r="M37" i="2"/>
  <c r="J29" i="2"/>
  <c r="M29" i="2"/>
  <c r="J21" i="2"/>
  <c r="M21" i="2"/>
  <c r="J13" i="2"/>
  <c r="M13" i="2"/>
  <c r="J56" i="2"/>
  <c r="M56" i="2"/>
  <c r="J52" i="2"/>
  <c r="M52" i="2"/>
  <c r="J48" i="2"/>
  <c r="M48" i="2"/>
  <c r="J44" i="2"/>
  <c r="M44" i="2"/>
  <c r="J40" i="2"/>
  <c r="M40" i="2"/>
  <c r="J36" i="2"/>
  <c r="M36" i="2"/>
  <c r="J32" i="2"/>
  <c r="M32" i="2"/>
  <c r="J28" i="2"/>
  <c r="M28" i="2"/>
  <c r="J24" i="2"/>
  <c r="M24" i="2"/>
  <c r="J20" i="2"/>
  <c r="M20" i="2"/>
  <c r="J16" i="2"/>
  <c r="M16" i="2"/>
  <c r="J12" i="2"/>
  <c r="M12" i="2"/>
  <c r="J8" i="2"/>
  <c r="M8" i="2"/>
  <c r="M58" i="2"/>
</calcChain>
</file>

<file path=xl/sharedStrings.xml><?xml version="1.0" encoding="utf-8"?>
<sst xmlns="http://schemas.openxmlformats.org/spreadsheetml/2006/main" count="364" uniqueCount="87">
  <si>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</si>
  <si>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</si>
  <si>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</si>
  <si>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</si>
  <si>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</si>
  <si>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</si>
  <si>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</si>
  <si>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</si>
  <si>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</si>
  <si>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</si>
  <si>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</si>
  <si>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</si>
  <si>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</si>
  <si>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</si>
  <si>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</si>
  <si>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</si>
  <si>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</si>
  <si>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</si>
  <si>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</si>
  <si>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</si>
  <si>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</si>
  <si>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</si>
  <si>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</si>
  <si>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</si>
  <si>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</si>
  <si>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</si>
  <si>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</si>
  <si>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</si>
  <si>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</si>
  <si>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</si>
  <si>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</si>
  <si>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</si>
  <si>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</si>
  <si>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</si>
  <si>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</si>
  <si>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</si>
  <si>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</si>
  <si>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</si>
  <si>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</si>
  <si>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</si>
  <si>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</si>
  <si>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</si>
  <si>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</si>
  <si>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</si>
  <si>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</si>
  <si>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</si>
  <si>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</si>
  <si>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</si>
  <si>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</si>
  <si>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</si>
  <si>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</si>
  <si>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</si>
  <si>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Puerto Rico</t>
  </si>
  <si>
    <t>Virgin Islands</t>
  </si>
  <si>
    <t>Unallocated (3)</t>
  </si>
  <si>
    <t xml:space="preserve">        -</t>
  </si>
  <si>
    <t>http://www.census.gov/foreign-trade/Press-Release/edb/2013/index.html</t>
  </si>
  <si>
    <t>Profile of U.S. Importing and Exporting Companies 2009-2013, Exhibit 6a</t>
  </si>
  <si>
    <t xml:space="preserve">Profile of U.S. Importing and Exporting Companies 2011-2013, Exhibit 6a; 2010 data from 2011 Exhibit 6b </t>
  </si>
  <si>
    <t>State</t>
  </si>
  <si>
    <t>2009-2014</t>
  </si>
  <si>
    <t>Row Labels</t>
  </si>
  <si>
    <t>Ex Im backed small exporters as % of total exporters</t>
  </si>
  <si>
    <t>Source:</t>
  </si>
  <si>
    <t>Total Exporters from 2009-2014</t>
  </si>
  <si>
    <t>Total Exporters Directly Supported by Ex-Im, 2009-2014 (White House data)</t>
  </si>
  <si>
    <t>Percent of Total Exporter that recived Ex-Im support, 2009-2014</t>
  </si>
  <si>
    <t>Value of Exports Supported by Ex-Im, 2009 - 2014 (White House data)</t>
  </si>
  <si>
    <t>Percent of Total Export Value that was Backed by Ex-Im, 2009-2014</t>
  </si>
  <si>
    <t>Total Value of Exports 2009-2014</t>
  </si>
  <si>
    <t>Small Businesses Directly Supported, 2009-2014 (White House)</t>
  </si>
  <si>
    <t>http://www.census.gov/foreign-trade/Press-Release/2014pr/final_revisions/final.pdf</t>
  </si>
  <si>
    <t>Annual National Data for US Goods and Services: Census Bureau</t>
  </si>
  <si>
    <t>Sources:</t>
  </si>
  <si>
    <t>State level data: International Trade Administration, State-by-State Exports tool, Accessed july 14, 2015</t>
  </si>
  <si>
    <t>http://tse.export.gov/TSE/TSEHome.aspx</t>
  </si>
  <si>
    <t>United States Total*</t>
  </si>
  <si>
    <t>are comprised of exported goods only due to inavailability of data on state exports of services.</t>
  </si>
  <si>
    <t xml:space="preserve">*Data note: National export value is comprised of exported goods and services while state export values </t>
  </si>
  <si>
    <t>Data for 2014 was estimated based on the 2013 data.</t>
  </si>
  <si>
    <t xml:space="preserve">Source: </t>
  </si>
  <si>
    <t>Profile of U.S. Importing and Exporting Companies 2009-2013, Exhibit 6a, 6b</t>
  </si>
  <si>
    <t>Exporters</t>
  </si>
  <si>
    <t>Small Businesses</t>
  </si>
  <si>
    <t>Export Value</t>
  </si>
  <si>
    <t>Ex-Im Backed</t>
  </si>
  <si>
    <t>No Ex-im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</si>
</sst>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.00_);_(* \(#,##0.00\);_(* &quot;-&quot;??_);_(@_)"/>
    <numFmt numFmtId="167" formatCode="&quot;$&quot;#,##0.00"/>
  </numFmts>
  <fonts count="2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System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</font>
    <font>
      <b/>
      <sz val="11"/>
      <color rgb="FF000000"/>
      <name val="Calibri"/>
      <family val="2"/>
      <scheme val="minor"/>
    </font>
    <font>
      <sz val="11"/>
      <color theme="1"/>
      <name val="Gotham Narrow Light"/>
    </font>
    <font>
      <b/>
      <sz val="12"/>
      <name val="Gotham Narrow Light"/>
    </font>
    <font>
      <b/>
      <sz val="12"/>
      <color theme="1"/>
      <name val="Gotham Narrow Light"/>
    </font>
    <font>
      <sz val="12"/>
      <color theme="1"/>
      <name val="Gotham Narrow Light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7" fontId="8" fillId="0" borderId="0" xfId="0" applyNumberFormat="1" applyFont="1"/>
    <xf numFmtId="3" fontId="3" fillId="0" borderId="0" xfId="0" applyNumberFormat="1" applyFont="1" applyBorder="1" applyProtection="1"/>
    <xf numFmtId="0" fontId="0" fillId="0" borderId="0" xfId="0" applyBorder="1"/>
    <xf numFmtId="0" fontId="5" fillId="0" borderId="0" xfId="2"/>
    <xf numFmtId="3" fontId="15" fillId="0" borderId="4" xfId="0" applyNumberFormat="1" applyFont="1" applyBorder="1" applyProtection="1"/>
    <xf numFmtId="0" fontId="0" fillId="0" borderId="4" xfId="0" applyFont="1" applyBorder="1"/>
    <xf numFmtId="10" fontId="0" fillId="0" borderId="4" xfId="4" applyNumberFormat="1" applyFont="1" applyBorder="1"/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3" fontId="15" fillId="18" borderId="4" xfId="0" applyNumberFormat="1" applyFont="1" applyFill="1" applyBorder="1" applyProtection="1"/>
    <xf numFmtId="0" fontId="0" fillId="18" borderId="4" xfId="0" applyFont="1" applyFill="1" applyBorder="1"/>
    <xf numFmtId="10" fontId="0" fillId="18" borderId="4" xfId="4" applyNumberFormat="1" applyFont="1" applyFill="1" applyBorder="1"/>
    <xf numFmtId="3" fontId="15" fillId="18" borderId="5" xfId="0" applyNumberFormat="1" applyFont="1" applyFill="1" applyBorder="1" applyProtection="1"/>
    <xf numFmtId="0" fontId="0" fillId="18" borderId="5" xfId="0" applyFont="1" applyFill="1" applyBorder="1"/>
    <xf numFmtId="10" fontId="0" fillId="18" borderId="5" xfId="4" applyNumberFormat="1" applyFont="1" applyFill="1" applyBorder="1"/>
    <xf numFmtId="167" fontId="0" fillId="0" borderId="0" xfId="0" applyNumberFormat="1"/>
    <xf numFmtId="10" fontId="0" fillId="0" borderId="0" xfId="4" applyNumberFormat="1" applyFont="1"/>
    <xf numFmtId="0" fontId="0" fillId="0" borderId="4" xfId="0" applyBorder="1"/>
    <xf numFmtId="167" fontId="0" fillId="0" borderId="4" xfId="0" applyNumberFormat="1" applyBorder="1"/>
    <xf numFmtId="0" fontId="0" fillId="0" borderId="3" xfId="0" applyBorder="1" applyAlignment="1">
      <alignment horizontal="center" vertical="center" wrapText="1"/>
    </xf>
    <xf numFmtId="0" fontId="0" fillId="18" borderId="4" xfId="0" applyFill="1" applyBorder="1"/>
    <xf numFmtId="167" fontId="0" fillId="18" borderId="4" xfId="0" applyNumberFormat="1" applyFill="1" applyBorder="1"/>
    <xf numFmtId="0" fontId="0" fillId="18" borderId="5" xfId="0" applyFill="1" applyBorder="1"/>
    <xf numFmtId="167" fontId="0" fillId="18" borderId="5" xfId="0" applyNumberFormat="1" applyFill="1" applyBorder="1"/>
    <xf numFmtId="10" fontId="8" fillId="0" borderId="0" xfId="4" applyNumberFormat="1" applyFont="1"/>
    <xf numFmtId="0" fontId="8" fillId="0" borderId="0" xfId="0" applyFont="1" applyAlignment="1">
      <alignment horizontal="center" vertical="center" wrapText="1"/>
    </xf>
    <xf numFmtId="0" fontId="7" fillId="0" borderId="1" xfId="0" applyFont="1" applyBorder="1"/>
    <xf numFmtId="10" fontId="7" fillId="0" borderId="0" xfId="4" applyNumberFormat="1" applyFont="1"/>
    <xf numFmtId="0" fontId="8" fillId="0" borderId="0" xfId="0" applyFont="1" applyFill="1"/>
    <xf numFmtId="0" fontId="13" fillId="18" borderId="3" xfId="0" applyFont="1" applyFill="1" applyBorder="1"/>
    <xf numFmtId="10" fontId="13" fillId="18" borderId="3" xfId="4" applyNumberFormat="1" applyFont="1" applyFill="1" applyBorder="1"/>
    <xf numFmtId="3" fontId="14" fillId="18" borderId="3" xfId="0" applyNumberFormat="1" applyFont="1" applyFill="1" applyBorder="1" applyProtection="1"/>
    <xf numFmtId="3" fontId="3" fillId="0" borderId="4" xfId="0" applyNumberFormat="1" applyFont="1" applyBorder="1" applyProtection="1"/>
    <xf numFmtId="3" fontId="3" fillId="0" borderId="4" xfId="0" applyNumberFormat="1" applyFont="1" applyBorder="1" applyAlignment="1" applyProtection="1">
      <alignment horizontal="right"/>
    </xf>
    <xf numFmtId="37" fontId="3" fillId="0" borderId="4" xfId="1" applyNumberFormat="1" applyFont="1" applyBorder="1" applyAlignment="1" applyProtection="1">
      <alignment horizontal="right"/>
    </xf>
    <xf numFmtId="37" fontId="8" fillId="4" borderId="4" xfId="0" applyNumberFormat="1" applyFont="1" applyFill="1" applyBorder="1"/>
    <xf numFmtId="3" fontId="3" fillId="0" borderId="5" xfId="0" applyNumberFormat="1" applyFont="1" applyBorder="1" applyProtection="1"/>
    <xf numFmtId="3" fontId="3" fillId="0" borderId="5" xfId="0" applyNumberFormat="1" applyFont="1" applyBorder="1" applyAlignment="1" applyProtection="1">
      <alignment horizontal="right"/>
    </xf>
    <xf numFmtId="37" fontId="3" fillId="0" borderId="5" xfId="1" applyNumberFormat="1" applyFont="1" applyBorder="1" applyAlignment="1" applyProtection="1">
      <alignment horizontal="right"/>
    </xf>
    <xf numFmtId="37" fontId="8" fillId="4" borderId="5" xfId="0" applyNumberFormat="1" applyFont="1" applyFill="1" applyBorder="1"/>
    <xf numFmtId="0" fontId="8" fillId="0" borderId="3" xfId="0" applyFont="1" applyBorder="1"/>
    <xf numFmtId="0" fontId="8" fillId="4" borderId="3" xfId="0" applyFont="1" applyFill="1" applyBorder="1"/>
    <xf numFmtId="3" fontId="2" fillId="0" borderId="3" xfId="0" applyNumberFormat="1" applyFont="1" applyBorder="1" applyProtection="1"/>
    <xf numFmtId="3" fontId="2" fillId="0" borderId="3" xfId="0" applyNumberFormat="1" applyFont="1" applyBorder="1" applyAlignment="1" applyProtection="1">
      <alignment horizontal="right"/>
    </xf>
    <xf numFmtId="37" fontId="2" fillId="0" borderId="3" xfId="1" applyNumberFormat="1" applyFont="1" applyBorder="1" applyAlignment="1" applyProtection="1">
      <alignment horizontal="right"/>
    </xf>
    <xf numFmtId="37" fontId="7" fillId="4" borderId="3" xfId="0" applyNumberFormat="1" applyFont="1" applyFill="1" applyBorder="1"/>
    <xf numFmtId="10" fontId="8" fillId="0" borderId="4" xfId="4" applyNumberFormat="1" applyFont="1" applyFill="1" applyBorder="1"/>
    <xf numFmtId="10" fontId="7" fillId="0" borderId="3" xfId="4" applyNumberFormat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3" fontId="8" fillId="0" borderId="4" xfId="0" applyNumberFormat="1" applyFont="1" applyFill="1" applyBorder="1"/>
    <xf numFmtId="3" fontId="7" fillId="0" borderId="3" xfId="0" applyNumberFormat="1" applyFont="1" applyFill="1" applyBorder="1"/>
    <xf numFmtId="3" fontId="3" fillId="4" borderId="4" xfId="0" applyNumberFormat="1" applyFont="1" applyFill="1" applyBorder="1" applyAlignment="1" applyProtection="1">
      <alignment horizontal="right"/>
    </xf>
    <xf numFmtId="3" fontId="3" fillId="4" borderId="5" xfId="0" applyNumberFormat="1" applyFont="1" applyFill="1" applyBorder="1" applyAlignment="1" applyProtection="1">
      <alignment horizontal="right"/>
    </xf>
    <xf numFmtId="3" fontId="2" fillId="4" borderId="3" xfId="0" applyNumberFormat="1" applyFont="1" applyFill="1" applyBorder="1" applyAlignment="1" applyProtection="1">
      <alignment horizontal="right"/>
    </xf>
    <xf numFmtId="37" fontId="2" fillId="0" borderId="3" xfId="1" applyNumberFormat="1" applyFont="1" applyBorder="1" applyAlignment="1" applyProtection="1"/>
    <xf numFmtId="37" fontId="8" fillId="0" borderId="4" xfId="0" applyNumberFormat="1" applyFont="1" applyFill="1" applyBorder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/>
    <xf numFmtId="37" fontId="7" fillId="0" borderId="3" xfId="0" applyNumberFormat="1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lef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8" fillId="0" borderId="0" xfId="0" applyFont="1"/>
    <xf numFmtId="0" fontId="19" fillId="0" borderId="0" xfId="2" applyFont="1"/>
    <xf numFmtId="0" fontId="18" fillId="0" borderId="0" xfId="0" applyFont="1" applyAlignment="1">
      <alignment vertical="top"/>
    </xf>
    <xf numFmtId="0" fontId="19" fillId="0" borderId="0" xfId="2" applyFont="1" applyAlignment="1">
      <alignment vertical="top"/>
    </xf>
    <xf numFmtId="0" fontId="20" fillId="19" borderId="3" xfId="0" applyFont="1" applyFill="1" applyBorder="1"/>
    <xf numFmtId="167" fontId="20" fillId="19" borderId="6" xfId="0" applyNumberFormat="1" applyFont="1" applyFill="1" applyBorder="1"/>
    <xf numFmtId="10" fontId="20" fillId="19" borderId="6" xfId="0" applyNumberFormat="1" applyFont="1" applyFill="1" applyBorder="1"/>
    <xf numFmtId="0" fontId="0" fillId="20" borderId="0" xfId="0" applyFill="1" applyBorder="1"/>
    <xf numFmtId="167" fontId="0" fillId="20" borderId="0" xfId="0" applyNumberFormat="1" applyFill="1" applyBorder="1"/>
    <xf numFmtId="10" fontId="0" fillId="20" borderId="0" xfId="4" applyNumberFormat="1" applyFont="1" applyFill="1" applyBorder="1"/>
    <xf numFmtId="0" fontId="18" fillId="0" borderId="0" xfId="0" applyFont="1" applyAlignment="1">
      <alignment horizontal="left"/>
    </xf>
    <xf numFmtId="0" fontId="0" fillId="21" borderId="0" xfId="0" applyFill="1"/>
    <xf numFmtId="167" fontId="0" fillId="21" borderId="0" xfId="0" applyNumberFormat="1" applyFill="1"/>
    <xf numFmtId="167" fontId="20" fillId="22" borderId="6" xfId="0" applyNumberFormat="1" applyFont="1" applyFill="1" applyBorder="1"/>
    <xf numFmtId="0" fontId="0" fillId="2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23" borderId="0" xfId="0" applyFont="1" applyFill="1" applyBorder="1"/>
    <xf numFmtId="0" fontId="0" fillId="23" borderId="0" xfId="0" applyFill="1" applyBorder="1"/>
    <xf numFmtId="0" fontId="0" fillId="23" borderId="0" xfId="0" applyFill="1"/>
    <xf numFmtId="0" fontId="8" fillId="23" borderId="0" xfId="0" applyFont="1" applyFill="1"/>
    <xf numFmtId="0" fontId="21" fillId="0" borderId="3" xfId="0" applyFont="1" applyBorder="1"/>
    <xf numFmtId="3" fontId="22" fillId="20" borderId="3" xfId="0" applyNumberFormat="1" applyFont="1" applyFill="1" applyBorder="1" applyProtection="1"/>
    <xf numFmtId="10" fontId="23" fillId="20" borderId="3" xfId="4" applyNumberFormat="1" applyFont="1" applyFill="1" applyBorder="1"/>
    <xf numFmtId="0" fontId="24" fillId="0" borderId="3" xfId="0" applyFont="1" applyBorder="1"/>
    <xf numFmtId="10" fontId="24" fillId="0" borderId="3" xfId="0" applyNumberFormat="1" applyFont="1" applyBorder="1"/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0" fontId="9" fillId="0" borderId="3" xfId="2" applyFont="1" applyFill="1" applyBorder="1" applyAlignment="1">
      <alignment horizontal="center" vertical="center" wrapText="1"/>
    </xf>
  </cellXfs>
  <cellStyles count="138">
    <cellStyle name="20% - Accent1 2" xfId="5"/>
    <cellStyle name="20% - Accent1 2 2" xfId="6"/>
    <cellStyle name="20% - Accent1 3" xfId="7"/>
    <cellStyle name="20% - Accent1 3 2" xfId="8"/>
    <cellStyle name="20% - Accent1 4" xfId="9"/>
    <cellStyle name="20% - Accent1 4 2" xfId="10"/>
    <cellStyle name="20% - Accent1 5" xfId="11"/>
    <cellStyle name="20% - Accent2 2" xfId="12"/>
    <cellStyle name="20% - Accent2 2 2" xfId="13"/>
    <cellStyle name="20% - Accent2 3" xfId="14"/>
    <cellStyle name="20% - Accent2 3 2" xfId="15"/>
    <cellStyle name="20% - Accent2 4" xfId="16"/>
    <cellStyle name="20% - Accent2 4 2" xfId="17"/>
    <cellStyle name="20% - Accent2 5" xfId="18"/>
    <cellStyle name="20% - Accent3 2" xfId="19"/>
    <cellStyle name="20% - Accent3 2 2" xfId="20"/>
    <cellStyle name="20% - Accent3 3" xfId="21"/>
    <cellStyle name="20% - Accent3 3 2" xfId="22"/>
    <cellStyle name="20% - Accent3 4" xfId="23"/>
    <cellStyle name="20% - Accent3 4 2" xfId="24"/>
    <cellStyle name="20% - Accent3 5" xfId="25"/>
    <cellStyle name="20% - Accent4 2" xfId="26"/>
    <cellStyle name="20% - Accent4 2 2" xfId="27"/>
    <cellStyle name="20% - Accent4 3" xfId="28"/>
    <cellStyle name="20% - Accent4 3 2" xfId="29"/>
    <cellStyle name="20% - Accent4 4" xfId="30"/>
    <cellStyle name="20% - Accent4 4 2" xfId="31"/>
    <cellStyle name="20% - Accent4 5" xfId="32"/>
    <cellStyle name="20% - Accent4 6" xfId="33"/>
    <cellStyle name="20% - Accent5 2" xfId="34"/>
    <cellStyle name="20% - Accent5 2 2" xfId="35"/>
    <cellStyle name="20% - Accent5 3" xfId="36"/>
    <cellStyle name="20% - Accent5 3 2" xfId="37"/>
    <cellStyle name="20% - Accent5 4" xfId="38"/>
    <cellStyle name="20% - Accent5 4 2" xfId="39"/>
    <cellStyle name="20% - Accent5 5" xfId="40"/>
    <cellStyle name="20% - Accent6 2" xfId="41"/>
    <cellStyle name="20% - Accent6 2 2" xfId="42"/>
    <cellStyle name="20% - Accent6 3" xfId="43"/>
    <cellStyle name="20% - Accent6 3 2" xfId="44"/>
    <cellStyle name="20% - Accent6 4" xfId="45"/>
    <cellStyle name="20% - Accent6 4 2" xfId="46"/>
    <cellStyle name="20% - Accent6 5" xfId="47"/>
    <cellStyle name="40% - Accent1 2" xfId="48"/>
    <cellStyle name="40% - Accent1 2 2" xfId="49"/>
    <cellStyle name="40% - Accent1 3" xfId="50"/>
    <cellStyle name="40% - Accent1 3 2" xfId="51"/>
    <cellStyle name="40% - Accent1 4" xfId="52"/>
    <cellStyle name="40% - Accent1 4 2" xfId="53"/>
    <cellStyle name="40% - Accent1 5" xfId="54"/>
    <cellStyle name="40% - Accent2 2" xfId="55"/>
    <cellStyle name="40% - Accent2 2 2" xfId="56"/>
    <cellStyle name="40% - Accent2 3" xfId="57"/>
    <cellStyle name="40% - Accent2 3 2" xfId="58"/>
    <cellStyle name="40% - Accent2 4" xfId="59"/>
    <cellStyle name="40% - Accent2 4 2" xfId="60"/>
    <cellStyle name="40% - Accent2 5" xfId="61"/>
    <cellStyle name="40% - Accent3 2" xfId="62"/>
    <cellStyle name="40% - Accent3 2 2" xfId="63"/>
    <cellStyle name="40% - Accent3 3" xfId="64"/>
    <cellStyle name="40% - Accent3 3 2" xfId="65"/>
    <cellStyle name="40% - Accent3 4" xfId="66"/>
    <cellStyle name="40% - Accent3 4 2" xfId="67"/>
    <cellStyle name="40% - Accent3 5" xfId="68"/>
    <cellStyle name="40% - Accent4 2" xfId="69"/>
    <cellStyle name="40% - Accent4 2 2" xfId="70"/>
    <cellStyle name="40% - Accent4 3" xfId="71"/>
    <cellStyle name="40% - Accent4 3 2" xfId="72"/>
    <cellStyle name="40% - Accent4 4" xfId="73"/>
    <cellStyle name="40% - Accent4 4 2" xfId="74"/>
    <cellStyle name="40% - Accent4 5" xfId="75"/>
    <cellStyle name="40% - Accent5 2" xfId="76"/>
    <cellStyle name="40% - Accent5 2 2" xfId="77"/>
    <cellStyle name="40% - Accent5 3" xfId="78"/>
    <cellStyle name="40% - Accent5 3 2" xfId="79"/>
    <cellStyle name="40% - Accent5 4" xfId="80"/>
    <cellStyle name="40% - Accent5 4 2" xfId="81"/>
    <cellStyle name="40% - Accent5 5" xfId="82"/>
    <cellStyle name="40% - Accent6 2" xfId="83"/>
    <cellStyle name="40% - Accent6 2 2" xfId="84"/>
    <cellStyle name="40% - Accent6 3" xfId="85"/>
    <cellStyle name="40% - Accent6 3 2" xfId="86"/>
    <cellStyle name="40% - Accent6 4" xfId="87"/>
    <cellStyle name="40% - Accent6 4 2" xfId="88"/>
    <cellStyle name="40% - Accent6 5" xfId="89"/>
    <cellStyle name="Comma 2" xfId="90"/>
    <cellStyle name="Comma 2 2" xfId="91"/>
    <cellStyle name="Comma 3" xfId="92"/>
    <cellStyle name="Comma 3 2" xfId="93"/>
    <cellStyle name="Comma 4" xfId="94"/>
    <cellStyle name="Comma 5" xfId="95"/>
    <cellStyle name="Comma 6" xfId="96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Hyperlink" xfId="2" builtinId="8"/>
    <cellStyle name="Normal" xfId="0" builtinId="0"/>
    <cellStyle name="Normal 10" xfId="97"/>
    <cellStyle name="Normal 10 2" xfId="98"/>
    <cellStyle name="Normal 11" xfId="99"/>
    <cellStyle name="Normal 11 2" xfId="100"/>
    <cellStyle name="Normal 12" xfId="101"/>
    <cellStyle name="Normal 12 2" xfId="102"/>
    <cellStyle name="Normal 13" xfId="103"/>
    <cellStyle name="Normal 14" xfId="104"/>
    <cellStyle name="Normal 15" xfId="105"/>
    <cellStyle name="Normal 16" xfId="127"/>
    <cellStyle name="Normal 2" xfId="1"/>
    <cellStyle name="Normal 2 2" xfId="3"/>
    <cellStyle name="Normal 3" xfId="106"/>
    <cellStyle name="Normal 3 2" xfId="107"/>
    <cellStyle name="Normal 4" xfId="108"/>
    <cellStyle name="Normal 5" xfId="109"/>
    <cellStyle name="Normal 5 2" xfId="110"/>
    <cellStyle name="Normal 6" xfId="111"/>
    <cellStyle name="Normal 7" xfId="112"/>
    <cellStyle name="Normal 8" xfId="113"/>
    <cellStyle name="Normal 8 2" xfId="114"/>
    <cellStyle name="Normal 8 2 2" xfId="115"/>
    <cellStyle name="Normal 8 3" xfId="116"/>
    <cellStyle name="Normal 9" xfId="117"/>
    <cellStyle name="Normal 9 2" xfId="118"/>
    <cellStyle name="Note 2" xfId="119"/>
    <cellStyle name="Note 2 2" xfId="120"/>
    <cellStyle name="Note 3" xfId="121"/>
    <cellStyle name="Note 3 2" xfId="122"/>
    <cellStyle name="Note 4" xfId="123"/>
    <cellStyle name="Note 4 2" xfId="124"/>
    <cellStyle name="Note 5" xfId="125"/>
    <cellStyle name="Note 5 2" xfId="12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6</xdr:row>
      <xdr:rowOff>381000</xdr:rowOff>
    </xdr:from>
    <xdr:to>
      <xdr:col>7</xdr:col>
      <xdr:colOff>50800</xdr:colOff>
      <xdr:row>6</xdr:row>
      <xdr:rowOff>384175</xdr:rowOff>
    </xdr:to>
    <xdr:pic>
      <xdr:nvPicPr>
        <xdr:cNvPr id="2" name="imgColSpacer_1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200" y="990600"/>
          <a:ext cx="11430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9525</xdr:rowOff>
    </xdr:to>
    <xdr:pic>
      <xdr:nvPicPr>
        <xdr:cNvPr id="3" name="Picture 2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971550</xdr:colOff>
      <xdr:row>6</xdr:row>
      <xdr:rowOff>9525</xdr:rowOff>
    </xdr:to>
    <xdr:pic>
      <xdr:nvPicPr>
        <xdr:cNvPr id="4" name="imgColSpacer_2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9525</xdr:rowOff>
    </xdr:to>
    <xdr:pic>
      <xdr:nvPicPr>
        <xdr:cNvPr id="5" name="Picture 4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666750</xdr:colOff>
      <xdr:row>6</xdr:row>
      <xdr:rowOff>9525</xdr:rowOff>
    </xdr:to>
    <xdr:pic>
      <xdr:nvPicPr>
        <xdr:cNvPr id="6" name="imgColSpacer_3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9525</xdr:rowOff>
    </xdr:to>
    <xdr:pic>
      <xdr:nvPicPr>
        <xdr:cNvPr id="7" name="Picture 6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971550</xdr:colOff>
      <xdr:row>6</xdr:row>
      <xdr:rowOff>9525</xdr:rowOff>
    </xdr:to>
    <xdr:pic>
      <xdr:nvPicPr>
        <xdr:cNvPr id="8" name="imgColSpacer_4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9525</xdr:rowOff>
    </xdr:to>
    <xdr:pic>
      <xdr:nvPicPr>
        <xdr:cNvPr id="9" name="Picture 8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666750</xdr:colOff>
      <xdr:row>6</xdr:row>
      <xdr:rowOff>9525</xdr:rowOff>
    </xdr:to>
    <xdr:pic>
      <xdr:nvPicPr>
        <xdr:cNvPr id="10" name="imgColSpacer_5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9525</xdr:colOff>
      <xdr:row>59</xdr:row>
      <xdr:rowOff>9525</xdr:rowOff>
    </xdr:to>
    <xdr:pic>
      <xdr:nvPicPr>
        <xdr:cNvPr id="11" name="Picture 10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666750</xdr:colOff>
      <xdr:row>6</xdr:row>
      <xdr:rowOff>9525</xdr:rowOff>
    </xdr:to>
    <xdr:pic>
      <xdr:nvPicPr>
        <xdr:cNvPr id="12" name="imgColSpacer_6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9525</xdr:colOff>
      <xdr:row>59</xdr:row>
      <xdr:rowOff>9525</xdr:rowOff>
    </xdr:to>
    <xdr:pic>
      <xdr:nvPicPr>
        <xdr:cNvPr id="13" name="Picture 12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666750</xdr:colOff>
      <xdr:row>6</xdr:row>
      <xdr:rowOff>9525</xdr:rowOff>
    </xdr:to>
    <xdr:pic>
      <xdr:nvPicPr>
        <xdr:cNvPr id="14" name="imgColSpacer_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609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11</xdr:col>
      <xdr:colOff>9525</xdr:colOff>
      <xdr:row>59</xdr:row>
      <xdr:rowOff>9525</xdr:rowOff>
    </xdr:to>
    <xdr:pic>
      <xdr:nvPicPr>
        <xdr:cNvPr id="15" name="Picture 14" descr="http://tse.export.gov/TSE/images/pixe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8991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679450</xdr:colOff>
      <xdr:row>7</xdr:row>
      <xdr:rowOff>9525</xdr:rowOff>
    </xdr:to>
    <xdr:pic>
      <xdr:nvPicPr>
        <xdr:cNvPr id="16" name="imgHdnColSpacer_0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1066800"/>
          <a:ext cx="2603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838200</xdr:colOff>
      <xdr:row>59</xdr:row>
      <xdr:rowOff>0</xdr:rowOff>
    </xdr:from>
    <xdr:to>
      <xdr:col>9</xdr:col>
      <xdr:colOff>723900</xdr:colOff>
      <xdr:row>59</xdr:row>
      <xdr:rowOff>9525</xdr:rowOff>
    </xdr:to>
    <xdr:pic>
      <xdr:nvPicPr>
        <xdr:cNvPr id="17" name="imgHdnColSpacer_1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991600"/>
          <a:ext cx="142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971550</xdr:colOff>
      <xdr:row>59</xdr:row>
      <xdr:rowOff>9525</xdr:rowOff>
    </xdr:to>
    <xdr:pic>
      <xdr:nvPicPr>
        <xdr:cNvPr id="18" name="imgHdnColSpacer_2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8991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666750</xdr:colOff>
      <xdr:row>59</xdr:row>
      <xdr:rowOff>9525</xdr:rowOff>
    </xdr:to>
    <xdr:pic>
      <xdr:nvPicPr>
        <xdr:cNvPr id="19" name="imgHdnColSpacer_3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8991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971550</xdr:colOff>
      <xdr:row>59</xdr:row>
      <xdr:rowOff>9525</xdr:rowOff>
    </xdr:to>
    <xdr:pic>
      <xdr:nvPicPr>
        <xdr:cNvPr id="20" name="imgHdnColSpacer_4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91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666750</xdr:colOff>
      <xdr:row>59</xdr:row>
      <xdr:rowOff>9525</xdr:rowOff>
    </xdr:to>
    <xdr:pic>
      <xdr:nvPicPr>
        <xdr:cNvPr id="21" name="imgHdnColSpacer_5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8991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666750</xdr:colOff>
      <xdr:row>59</xdr:row>
      <xdr:rowOff>9525</xdr:rowOff>
    </xdr:to>
    <xdr:pic>
      <xdr:nvPicPr>
        <xdr:cNvPr id="22" name="imgHdnColSpacer_6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899160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742950</xdr:colOff>
      <xdr:row>58</xdr:row>
      <xdr:rowOff>0</xdr:rowOff>
    </xdr:from>
    <xdr:to>
      <xdr:col>10</xdr:col>
      <xdr:colOff>444500</xdr:colOff>
      <xdr:row>58</xdr:row>
      <xdr:rowOff>9525</xdr:rowOff>
    </xdr:to>
    <xdr:pic>
      <xdr:nvPicPr>
        <xdr:cNvPr id="23" name="imgHdnColSpacer_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8839200"/>
          <a:ext cx="1111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nsus.gov/foreign-trade/Press-Release/edb/2013/index.html" TargetMode="External"/><Relationship Id="rId2" Type="http://schemas.openxmlformats.org/officeDocument/2006/relationships/hyperlink" Target="http://www.census.gov/foreign-trade/Press-Release/edb/2013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nsus.gov/foreign-trade/Press-Release/edb/2013/index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ortHeader('ScrollableTable1_col1');" TargetMode="External"/><Relationship Id="rId4" Type="http://schemas.openxmlformats.org/officeDocument/2006/relationships/hyperlink" Target="javascript:SortHeader('ScrollableTable1_col2');" TargetMode="External"/><Relationship Id="rId5" Type="http://schemas.openxmlformats.org/officeDocument/2006/relationships/hyperlink" Target="javascript:SortHeader('ScrollableTable1_col3');" TargetMode="External"/><Relationship Id="rId6" Type="http://schemas.openxmlformats.org/officeDocument/2006/relationships/hyperlink" Target="javascript:SortHeader('ScrollableTable1_col4');" TargetMode="External"/><Relationship Id="rId7" Type="http://schemas.openxmlformats.org/officeDocument/2006/relationships/hyperlink" Target="javascript:SortHeader('ScrollableTable1_col5');" TargetMode="External"/><Relationship Id="rId8" Type="http://schemas.openxmlformats.org/officeDocument/2006/relationships/hyperlink" Target="javascript:SortHeader('ScrollableTable1_col6');" TargetMode="External"/><Relationship Id="rId9" Type="http://schemas.openxmlformats.org/officeDocument/2006/relationships/hyperlink" Target="javascript:SortHeader('ScrollableTable1_col7');" TargetMode="External"/><Relationship Id="rId10" Type="http://schemas.openxmlformats.org/officeDocument/2006/relationships/drawing" Target="../drawings/drawing1.xml"/><Relationship Id="rId1" Type="http://schemas.openxmlformats.org/officeDocument/2006/relationships/hyperlink" Target="http://www.census.gov/foreign-trade/Press-Release/2014pr/final_revisions/final.pdf" TargetMode="External"/><Relationship Id="rId2" Type="http://schemas.openxmlformats.org/officeDocument/2006/relationships/hyperlink" Target="http://tse.export.gov/TSE/TSE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O62"/>
  <sheetViews>
    <sheetView workbookViewId="0">
      <selection activeCell="F4" sqref="F4"/>
    </sheetView>
  </sheetViews>
  <sheetFormatPr baseColWidth="10" defaultColWidth="8.83203125" defaultRowHeight="14" x14ac:dyDescent="0"/>
  <cols>
    <col min="1" max="1" width="18.6640625" bestFit="1" customWidth="1"/>
    <col min="2" max="2" width="15" customWidth="1"/>
    <col min="3" max="3" width="28.5" customWidth="1"/>
    <col min="4" max="4" width="25.83203125" customWidth="1"/>
    <col min="5" max="5" width="10.5" customWidth="1"/>
    <col min="6" max="6" width="18.83203125" customWidth="1"/>
    <col min="7" max="7" width="21.83203125" customWidth="1"/>
    <col min="13" max="13" width="3" customWidth="1"/>
  </cols>
  <sheetData>
    <row r="1" spans="1:15">
      <c r="A1" s="90" t="s">
        <v>63</v>
      </c>
      <c r="F1" s="75" t="s">
        <v>63</v>
      </c>
    </row>
    <row r="2" spans="1:15">
      <c r="A2" s="7" t="s">
        <v>56</v>
      </c>
      <c r="F2" s="76" t="s">
        <v>56</v>
      </c>
    </row>
    <row r="3" spans="1:15">
      <c r="A3" s="1" t="s">
        <v>57</v>
      </c>
      <c r="F3" s="75" t="s">
        <v>58</v>
      </c>
      <c r="G3" s="6"/>
    </row>
    <row r="4" spans="1:15">
      <c r="F4" s="91" t="s">
        <v>79</v>
      </c>
      <c r="G4" s="92"/>
      <c r="H4" s="93"/>
    </row>
    <row r="5" spans="1:15" ht="42">
      <c r="A5" s="11" t="s">
        <v>59</v>
      </c>
      <c r="B5" s="12" t="s">
        <v>64</v>
      </c>
      <c r="C5" s="12" t="s">
        <v>65</v>
      </c>
      <c r="D5" s="89" t="s">
        <v>66</v>
      </c>
      <c r="F5" s="44" t="s">
        <v>59</v>
      </c>
      <c r="G5" s="44">
        <v>2009</v>
      </c>
      <c r="H5" s="44">
        <v>2010</v>
      </c>
      <c r="I5" s="44">
        <v>2011</v>
      </c>
      <c r="J5" s="44">
        <v>2012</v>
      </c>
      <c r="K5" s="44">
        <v>2013</v>
      </c>
      <c r="L5" s="45">
        <v>2014</v>
      </c>
      <c r="N5" s="53" t="s">
        <v>60</v>
      </c>
    </row>
    <row r="6" spans="1:15">
      <c r="A6" s="8" t="s">
        <v>1</v>
      </c>
      <c r="B6" s="9">
        <v>23057</v>
      </c>
      <c r="C6" s="9">
        <v>71</v>
      </c>
      <c r="D6" s="10">
        <v>3.0793251507134495E-3</v>
      </c>
      <c r="F6" s="36" t="s">
        <v>1</v>
      </c>
      <c r="G6" s="37">
        <v>3653</v>
      </c>
      <c r="H6" s="37">
        <v>3702</v>
      </c>
      <c r="I6" s="38">
        <v>3822</v>
      </c>
      <c r="J6" s="38">
        <v>3952</v>
      </c>
      <c r="K6" s="38">
        <v>3964</v>
      </c>
      <c r="L6" s="39">
        <f>K6</f>
        <v>3964</v>
      </c>
      <c r="N6" s="54">
        <f>SUM('D1. Exporters'!G6:L6)</f>
        <v>23057</v>
      </c>
      <c r="O6" s="72"/>
    </row>
    <row r="7" spans="1:15">
      <c r="A7" s="13" t="s">
        <v>2</v>
      </c>
      <c r="B7" s="14">
        <v>3620</v>
      </c>
      <c r="C7" s="14">
        <v>6</v>
      </c>
      <c r="D7" s="15">
        <v>1.6574585635359116E-3</v>
      </c>
      <c r="F7" s="36" t="s">
        <v>2</v>
      </c>
      <c r="G7" s="37">
        <v>582</v>
      </c>
      <c r="H7" s="37">
        <v>654</v>
      </c>
      <c r="I7" s="38">
        <v>673</v>
      </c>
      <c r="J7" s="38">
        <v>603</v>
      </c>
      <c r="K7" s="38">
        <v>554</v>
      </c>
      <c r="L7" s="39">
        <f>K7</f>
        <v>554</v>
      </c>
      <c r="N7" s="54">
        <f>SUM('D1. Exporters'!G7:L7)</f>
        <v>3620</v>
      </c>
      <c r="O7" s="72"/>
    </row>
    <row r="8" spans="1:15">
      <c r="A8" s="8" t="s">
        <v>3</v>
      </c>
      <c r="B8" s="9">
        <v>45799</v>
      </c>
      <c r="C8" s="9">
        <v>119</v>
      </c>
      <c r="D8" s="10">
        <v>2.5983100067687066E-3</v>
      </c>
      <c r="F8" s="36" t="s">
        <v>3</v>
      </c>
      <c r="G8" s="37">
        <v>7027</v>
      </c>
      <c r="H8" s="37">
        <v>7784</v>
      </c>
      <c r="I8" s="38">
        <v>8078</v>
      </c>
      <c r="J8" s="38">
        <v>7934</v>
      </c>
      <c r="K8" s="38">
        <v>7488</v>
      </c>
      <c r="L8" s="39">
        <f>K8</f>
        <v>7488</v>
      </c>
      <c r="N8" s="54">
        <f>SUM('D1. Exporters'!G8:L8)</f>
        <v>45799</v>
      </c>
      <c r="O8" s="72"/>
    </row>
    <row r="9" spans="1:15">
      <c r="A9" s="13" t="s">
        <v>4</v>
      </c>
      <c r="B9" s="14">
        <v>13201</v>
      </c>
      <c r="C9" s="14">
        <v>32</v>
      </c>
      <c r="D9" s="15">
        <v>2.4240587834254979E-3</v>
      </c>
      <c r="F9" s="36" t="s">
        <v>4</v>
      </c>
      <c r="G9" s="37">
        <v>1955</v>
      </c>
      <c r="H9" s="37">
        <v>2191</v>
      </c>
      <c r="I9" s="38">
        <v>2285</v>
      </c>
      <c r="J9" s="38">
        <v>2242</v>
      </c>
      <c r="K9" s="38">
        <v>2264</v>
      </c>
      <c r="L9" s="39">
        <f>K9</f>
        <v>2264</v>
      </c>
      <c r="N9" s="54">
        <f>SUM('D1. Exporters'!G9:L9)</f>
        <v>13201</v>
      </c>
      <c r="O9" s="72"/>
    </row>
    <row r="10" spans="1:15">
      <c r="A10" s="8" t="s">
        <v>5</v>
      </c>
      <c r="B10" s="9">
        <v>440428</v>
      </c>
      <c r="C10" s="9">
        <v>954</v>
      </c>
      <c r="D10" s="10">
        <v>2.1660748181314541E-3</v>
      </c>
      <c r="F10" s="36" t="s">
        <v>5</v>
      </c>
      <c r="G10" s="37">
        <v>67946</v>
      </c>
      <c r="H10" s="37">
        <v>72092</v>
      </c>
      <c r="I10" s="38">
        <v>75028</v>
      </c>
      <c r="J10" s="38">
        <v>75012</v>
      </c>
      <c r="K10" s="38">
        <v>75175</v>
      </c>
      <c r="L10" s="39">
        <f>K10</f>
        <v>75175</v>
      </c>
      <c r="N10" s="54">
        <f>SUM('D1. Exporters'!G10:L10)</f>
        <v>440428</v>
      </c>
      <c r="O10" s="72"/>
    </row>
    <row r="11" spans="1:15">
      <c r="A11" s="13" t="s">
        <v>6</v>
      </c>
      <c r="B11" s="14">
        <v>33200</v>
      </c>
      <c r="C11" s="14">
        <v>91</v>
      </c>
      <c r="D11" s="15">
        <v>2.740963855421687E-3</v>
      </c>
      <c r="F11" s="36" t="s">
        <v>6</v>
      </c>
      <c r="G11" s="37">
        <v>5038</v>
      </c>
      <c r="H11" s="37">
        <v>5508</v>
      </c>
      <c r="I11" s="38">
        <v>5674</v>
      </c>
      <c r="J11" s="38">
        <v>5580</v>
      </c>
      <c r="K11" s="38">
        <v>5700</v>
      </c>
      <c r="L11" s="39">
        <f>K11</f>
        <v>5700</v>
      </c>
      <c r="N11" s="54">
        <f>SUM('D1. Exporters'!G11:L11)</f>
        <v>33200</v>
      </c>
      <c r="O11" s="72"/>
    </row>
    <row r="12" spans="1:15">
      <c r="A12" s="8" t="s">
        <v>7</v>
      </c>
      <c r="B12" s="9">
        <v>34980</v>
      </c>
      <c r="C12" s="9">
        <v>97</v>
      </c>
      <c r="D12" s="10">
        <v>2.7730131503716409E-3</v>
      </c>
      <c r="F12" s="36" t="s">
        <v>7</v>
      </c>
      <c r="G12" s="37">
        <v>5631</v>
      </c>
      <c r="H12" s="37">
        <v>5978</v>
      </c>
      <c r="I12" s="38">
        <v>6020</v>
      </c>
      <c r="J12" s="38">
        <v>5895</v>
      </c>
      <c r="K12" s="38">
        <v>5728</v>
      </c>
      <c r="L12" s="39">
        <f>K12</f>
        <v>5728</v>
      </c>
      <c r="N12" s="54">
        <f>SUM('D1. Exporters'!G12:L12)</f>
        <v>34980</v>
      </c>
      <c r="O12" s="72"/>
    </row>
    <row r="13" spans="1:15">
      <c r="A13" s="13" t="s">
        <v>8</v>
      </c>
      <c r="B13" s="14">
        <v>9960</v>
      </c>
      <c r="C13" s="14">
        <v>12</v>
      </c>
      <c r="D13" s="15">
        <v>1.2048192771084338E-3</v>
      </c>
      <c r="F13" s="36" t="s">
        <v>8</v>
      </c>
      <c r="G13" s="37">
        <v>1523</v>
      </c>
      <c r="H13" s="37">
        <v>1716</v>
      </c>
      <c r="I13" s="38">
        <v>1701</v>
      </c>
      <c r="J13" s="38">
        <v>1766</v>
      </c>
      <c r="K13" s="38">
        <v>1627</v>
      </c>
      <c r="L13" s="39">
        <f>K13</f>
        <v>1627</v>
      </c>
      <c r="N13" s="54">
        <f>SUM('D1. Exporters'!G13:L13)</f>
        <v>9960</v>
      </c>
      <c r="O13" s="72"/>
    </row>
    <row r="14" spans="1:15">
      <c r="A14" s="8" t="s">
        <v>51</v>
      </c>
      <c r="B14" s="9">
        <v>4614</v>
      </c>
      <c r="C14" s="9">
        <v>23</v>
      </c>
      <c r="D14" s="10">
        <v>4.9848287819679237E-3</v>
      </c>
      <c r="F14" s="36" t="s">
        <v>9</v>
      </c>
      <c r="G14" s="37">
        <v>55266</v>
      </c>
      <c r="H14" s="37">
        <v>58310</v>
      </c>
      <c r="I14" s="38">
        <v>60147</v>
      </c>
      <c r="J14" s="38">
        <v>61848</v>
      </c>
      <c r="K14" s="38">
        <v>61489</v>
      </c>
      <c r="L14" s="39">
        <f>K14</f>
        <v>61489</v>
      </c>
      <c r="N14" s="54">
        <f>SUM('D1. Exporters'!G14:L14)</f>
        <v>358549</v>
      </c>
      <c r="O14" s="72"/>
    </row>
    <row r="15" spans="1:15">
      <c r="A15" s="8" t="s">
        <v>9</v>
      </c>
      <c r="B15" s="9">
        <v>358549</v>
      </c>
      <c r="C15" s="9">
        <v>719</v>
      </c>
      <c r="D15" s="10">
        <v>2.005304714278941E-3</v>
      </c>
      <c r="F15" s="36" t="s">
        <v>10</v>
      </c>
      <c r="G15" s="37">
        <v>13325</v>
      </c>
      <c r="H15" s="37">
        <v>14037</v>
      </c>
      <c r="I15" s="38">
        <v>14662</v>
      </c>
      <c r="J15" s="38">
        <v>14869</v>
      </c>
      <c r="K15" s="38">
        <v>14563</v>
      </c>
      <c r="L15" s="39">
        <f>K15</f>
        <v>14563</v>
      </c>
      <c r="N15" s="54">
        <f>SUM('D1. Exporters'!G15:L15)</f>
        <v>86019</v>
      </c>
      <c r="O15" s="72"/>
    </row>
    <row r="16" spans="1:15">
      <c r="A16" s="13" t="s">
        <v>10</v>
      </c>
      <c r="B16" s="14">
        <v>86019</v>
      </c>
      <c r="C16" s="14">
        <v>181</v>
      </c>
      <c r="D16" s="15">
        <v>2.104186284425534E-3</v>
      </c>
      <c r="F16" s="36" t="s">
        <v>11</v>
      </c>
      <c r="G16" s="37">
        <v>794</v>
      </c>
      <c r="H16" s="37">
        <v>868</v>
      </c>
      <c r="I16" s="38">
        <v>880</v>
      </c>
      <c r="J16" s="38">
        <v>889</v>
      </c>
      <c r="K16" s="38">
        <v>862</v>
      </c>
      <c r="L16" s="39">
        <f>K16</f>
        <v>862</v>
      </c>
      <c r="N16" s="54">
        <f>SUM('D1. Exporters'!G16:L16)</f>
        <v>5155</v>
      </c>
      <c r="O16" s="72"/>
    </row>
    <row r="17" spans="1:15">
      <c r="A17" s="8" t="s">
        <v>11</v>
      </c>
      <c r="B17" s="9">
        <v>5155</v>
      </c>
      <c r="C17" s="9">
        <v>5</v>
      </c>
      <c r="D17" s="10">
        <v>9.6993210475266732E-4</v>
      </c>
      <c r="F17" s="36" t="s">
        <v>12</v>
      </c>
      <c r="G17" s="37">
        <v>1531</v>
      </c>
      <c r="H17" s="37">
        <v>1741</v>
      </c>
      <c r="I17" s="38">
        <v>1818</v>
      </c>
      <c r="J17" s="38">
        <v>1757</v>
      </c>
      <c r="K17" s="38">
        <v>1762</v>
      </c>
      <c r="L17" s="39">
        <f>K17</f>
        <v>1762</v>
      </c>
      <c r="N17" s="54">
        <f>SUM('D1. Exporters'!G17:L17)</f>
        <v>10371</v>
      </c>
      <c r="O17" s="72"/>
    </row>
    <row r="18" spans="1:15">
      <c r="A18" s="13" t="s">
        <v>12</v>
      </c>
      <c r="B18" s="14">
        <v>10371</v>
      </c>
      <c r="C18" s="14">
        <v>28</v>
      </c>
      <c r="D18" s="15">
        <v>2.6998360813807734E-3</v>
      </c>
      <c r="F18" s="36" t="s">
        <v>13</v>
      </c>
      <c r="G18" s="37">
        <v>20927</v>
      </c>
      <c r="H18" s="37">
        <v>22023</v>
      </c>
      <c r="I18" s="38">
        <v>22855</v>
      </c>
      <c r="J18" s="38">
        <v>23060</v>
      </c>
      <c r="K18" s="38">
        <v>22770</v>
      </c>
      <c r="L18" s="39">
        <f>K18</f>
        <v>22770</v>
      </c>
      <c r="N18" s="54">
        <f>SUM('D1. Exporters'!G18:L18)</f>
        <v>134405</v>
      </c>
      <c r="O18" s="72"/>
    </row>
    <row r="19" spans="1:15">
      <c r="A19" s="8" t="s">
        <v>13</v>
      </c>
      <c r="B19" s="9">
        <v>134405</v>
      </c>
      <c r="C19" s="9">
        <v>322</v>
      </c>
      <c r="D19" s="10">
        <v>2.3957442059447192E-3</v>
      </c>
      <c r="F19" s="36" t="s">
        <v>14</v>
      </c>
      <c r="G19" s="37">
        <v>7518</v>
      </c>
      <c r="H19" s="37">
        <v>7930</v>
      </c>
      <c r="I19" s="38">
        <v>8101</v>
      </c>
      <c r="J19" s="38">
        <v>8239</v>
      </c>
      <c r="K19" s="38">
        <v>8258</v>
      </c>
      <c r="L19" s="39">
        <f>K19</f>
        <v>8258</v>
      </c>
      <c r="N19" s="54">
        <f>SUM('D1. Exporters'!G19:L19)</f>
        <v>48304</v>
      </c>
      <c r="O19" s="72"/>
    </row>
    <row r="20" spans="1:15">
      <c r="A20" s="13" t="s">
        <v>14</v>
      </c>
      <c r="B20" s="14">
        <v>48304</v>
      </c>
      <c r="C20" s="14">
        <v>118</v>
      </c>
      <c r="D20" s="15">
        <v>2.4428618747929778E-3</v>
      </c>
      <c r="F20" s="36" t="s">
        <v>15</v>
      </c>
      <c r="G20" s="37">
        <v>2861</v>
      </c>
      <c r="H20" s="37">
        <v>3163</v>
      </c>
      <c r="I20" s="38">
        <v>3231</v>
      </c>
      <c r="J20" s="38">
        <v>3367</v>
      </c>
      <c r="K20" s="38">
        <v>3420</v>
      </c>
      <c r="L20" s="39">
        <f>K20</f>
        <v>3420</v>
      </c>
      <c r="N20" s="54">
        <f>SUM('D1. Exporters'!G20:L20)</f>
        <v>19462</v>
      </c>
      <c r="O20" s="72"/>
    </row>
    <row r="21" spans="1:15">
      <c r="A21" s="8" t="s">
        <v>15</v>
      </c>
      <c r="B21" s="9">
        <v>19462</v>
      </c>
      <c r="C21" s="9">
        <v>46</v>
      </c>
      <c r="D21" s="10">
        <v>2.3635803103483712E-3</v>
      </c>
      <c r="F21" s="36" t="s">
        <v>16</v>
      </c>
      <c r="G21" s="37">
        <v>2987</v>
      </c>
      <c r="H21" s="37">
        <v>3193</v>
      </c>
      <c r="I21" s="38">
        <v>3456</v>
      </c>
      <c r="J21" s="38">
        <v>3387</v>
      </c>
      <c r="K21" s="38">
        <v>3322</v>
      </c>
      <c r="L21" s="39">
        <f>K21</f>
        <v>3322</v>
      </c>
      <c r="N21" s="54">
        <f>SUM('D1. Exporters'!G21:L21)</f>
        <v>19667</v>
      </c>
      <c r="O21" s="72"/>
    </row>
    <row r="22" spans="1:15">
      <c r="A22" s="13" t="s">
        <v>16</v>
      </c>
      <c r="B22" s="14">
        <v>19667</v>
      </c>
      <c r="C22" s="14">
        <v>64</v>
      </c>
      <c r="D22" s="15">
        <v>3.2541821325062286E-3</v>
      </c>
      <c r="F22" s="36" t="s">
        <v>17</v>
      </c>
      <c r="G22" s="37">
        <v>4088</v>
      </c>
      <c r="H22" s="37">
        <v>4372</v>
      </c>
      <c r="I22" s="38">
        <v>4740</v>
      </c>
      <c r="J22" s="38">
        <v>4569</v>
      </c>
      <c r="K22" s="38">
        <v>4420</v>
      </c>
      <c r="L22" s="39">
        <f>K22</f>
        <v>4420</v>
      </c>
      <c r="N22" s="54">
        <f>SUM('D1. Exporters'!G22:L22)</f>
        <v>26609</v>
      </c>
      <c r="O22" s="72"/>
    </row>
    <row r="23" spans="1:15">
      <c r="A23" s="8" t="s">
        <v>17</v>
      </c>
      <c r="B23" s="9">
        <v>26609</v>
      </c>
      <c r="C23" s="9">
        <v>47</v>
      </c>
      <c r="D23" s="10">
        <v>1.7663196662783269E-3</v>
      </c>
      <c r="F23" s="36" t="s">
        <v>18</v>
      </c>
      <c r="G23" s="37">
        <v>3952</v>
      </c>
      <c r="H23" s="37">
        <v>4159</v>
      </c>
      <c r="I23" s="38">
        <v>4432</v>
      </c>
      <c r="J23" s="38">
        <v>4000</v>
      </c>
      <c r="K23" s="38">
        <v>3825</v>
      </c>
      <c r="L23" s="39">
        <f>K23</f>
        <v>3825</v>
      </c>
      <c r="N23" s="54">
        <f>SUM('D1. Exporters'!G23:L23)</f>
        <v>24193</v>
      </c>
      <c r="O23" s="72"/>
    </row>
    <row r="24" spans="1:15">
      <c r="A24" s="13" t="s">
        <v>18</v>
      </c>
      <c r="B24" s="14">
        <v>24193</v>
      </c>
      <c r="C24" s="14">
        <v>141</v>
      </c>
      <c r="D24" s="15">
        <v>5.8281321043276981E-3</v>
      </c>
      <c r="F24" s="36" t="s">
        <v>19</v>
      </c>
      <c r="G24" s="37">
        <v>2003</v>
      </c>
      <c r="H24" s="37">
        <v>2122</v>
      </c>
      <c r="I24" s="38">
        <v>2221</v>
      </c>
      <c r="J24" s="38">
        <v>2183</v>
      </c>
      <c r="K24" s="38">
        <v>2264</v>
      </c>
      <c r="L24" s="39">
        <f>K24</f>
        <v>2264</v>
      </c>
      <c r="N24" s="54">
        <f>SUM('D1. Exporters'!G24:L24)</f>
        <v>13057</v>
      </c>
      <c r="O24" s="72"/>
    </row>
    <row r="25" spans="1:15">
      <c r="A25" s="8" t="s">
        <v>19</v>
      </c>
      <c r="B25" s="9">
        <v>13057</v>
      </c>
      <c r="C25" s="9">
        <v>12</v>
      </c>
      <c r="D25" s="10">
        <v>9.1904725434632762E-4</v>
      </c>
      <c r="F25" s="36" t="s">
        <v>20</v>
      </c>
      <c r="G25" s="37">
        <v>6291</v>
      </c>
      <c r="H25" s="37">
        <v>7175</v>
      </c>
      <c r="I25" s="38">
        <v>7461</v>
      </c>
      <c r="J25" s="38">
        <v>7386</v>
      </c>
      <c r="K25" s="38">
        <v>7074</v>
      </c>
      <c r="L25" s="39">
        <f>K25</f>
        <v>7074</v>
      </c>
      <c r="N25" s="54">
        <f>SUM('D1. Exporters'!G25:L25)</f>
        <v>42461</v>
      </c>
      <c r="O25" s="72"/>
    </row>
    <row r="26" spans="1:15">
      <c r="A26" s="13" t="s">
        <v>20</v>
      </c>
      <c r="B26" s="14">
        <v>42461</v>
      </c>
      <c r="C26" s="14">
        <v>68</v>
      </c>
      <c r="D26" s="15">
        <v>1.6014695838534184E-3</v>
      </c>
      <c r="F26" s="36" t="s">
        <v>21</v>
      </c>
      <c r="G26" s="37">
        <v>10430</v>
      </c>
      <c r="H26" s="37">
        <v>11093</v>
      </c>
      <c r="I26" s="38">
        <v>11294</v>
      </c>
      <c r="J26" s="38">
        <v>10978</v>
      </c>
      <c r="K26" s="38">
        <v>10709</v>
      </c>
      <c r="L26" s="39">
        <f>K26</f>
        <v>10709</v>
      </c>
      <c r="N26" s="54">
        <f>SUM('D1. Exporters'!G26:L26)</f>
        <v>65213</v>
      </c>
      <c r="O26" s="72"/>
    </row>
    <row r="27" spans="1:15">
      <c r="A27" s="8" t="s">
        <v>21</v>
      </c>
      <c r="B27" s="9">
        <v>65213</v>
      </c>
      <c r="C27" s="9">
        <v>134</v>
      </c>
      <c r="D27" s="10">
        <v>2.0548050235382515E-3</v>
      </c>
      <c r="F27" s="36" t="s">
        <v>22</v>
      </c>
      <c r="G27" s="37">
        <v>13397</v>
      </c>
      <c r="H27" s="37">
        <v>14118</v>
      </c>
      <c r="I27" s="38">
        <v>14814</v>
      </c>
      <c r="J27" s="38">
        <v>15107</v>
      </c>
      <c r="K27" s="38">
        <v>14843</v>
      </c>
      <c r="L27" s="39">
        <f>K27</f>
        <v>14843</v>
      </c>
      <c r="N27" s="54">
        <f>SUM('D1. Exporters'!G27:L27)</f>
        <v>87122</v>
      </c>
      <c r="O27" s="72"/>
    </row>
    <row r="28" spans="1:15">
      <c r="A28" s="13" t="s">
        <v>22</v>
      </c>
      <c r="B28" s="14">
        <v>87122</v>
      </c>
      <c r="C28" s="14">
        <v>192</v>
      </c>
      <c r="D28" s="15">
        <v>2.2038061568834507E-3</v>
      </c>
      <c r="F28" s="36" t="s">
        <v>23</v>
      </c>
      <c r="G28" s="37">
        <v>7721</v>
      </c>
      <c r="H28" s="37">
        <v>8279</v>
      </c>
      <c r="I28" s="38">
        <v>8507</v>
      </c>
      <c r="J28" s="38">
        <v>8659</v>
      </c>
      <c r="K28" s="38">
        <v>8579</v>
      </c>
      <c r="L28" s="39">
        <f>K28</f>
        <v>8579</v>
      </c>
      <c r="N28" s="54">
        <f>SUM('D1. Exporters'!G28:L28)</f>
        <v>50324</v>
      </c>
      <c r="O28" s="72"/>
    </row>
    <row r="29" spans="1:15">
      <c r="A29" s="8" t="s">
        <v>23</v>
      </c>
      <c r="B29" s="9">
        <v>50324</v>
      </c>
      <c r="C29" s="9">
        <v>179</v>
      </c>
      <c r="D29" s="10">
        <v>3.5569509577934983E-3</v>
      </c>
      <c r="F29" s="36" t="s">
        <v>24</v>
      </c>
      <c r="G29" s="37">
        <v>1750</v>
      </c>
      <c r="H29" s="37">
        <v>1881</v>
      </c>
      <c r="I29" s="38">
        <v>2056</v>
      </c>
      <c r="J29" s="38">
        <v>2031</v>
      </c>
      <c r="K29" s="38">
        <v>2022</v>
      </c>
      <c r="L29" s="39">
        <f>K29</f>
        <v>2022</v>
      </c>
      <c r="N29" s="54">
        <f>SUM('D1. Exporters'!G29:L29)</f>
        <v>11762</v>
      </c>
      <c r="O29" s="72"/>
    </row>
    <row r="30" spans="1:15">
      <c r="A30" s="13" t="s">
        <v>24</v>
      </c>
      <c r="B30" s="14">
        <v>11762</v>
      </c>
      <c r="C30" s="14">
        <v>28</v>
      </c>
      <c r="D30" s="15">
        <v>2.3805475259309639E-3</v>
      </c>
      <c r="F30" s="36" t="s">
        <v>25</v>
      </c>
      <c r="G30" s="37">
        <v>5371</v>
      </c>
      <c r="H30" s="37">
        <v>5713</v>
      </c>
      <c r="I30" s="38">
        <v>5957</v>
      </c>
      <c r="J30" s="38">
        <v>5999</v>
      </c>
      <c r="K30" s="38">
        <v>5993</v>
      </c>
      <c r="L30" s="39">
        <f>K30</f>
        <v>5993</v>
      </c>
      <c r="N30" s="54">
        <f>SUM('D1. Exporters'!G30:L30)</f>
        <v>35026</v>
      </c>
      <c r="O30" s="72"/>
    </row>
    <row r="31" spans="1:15">
      <c r="A31" s="8" t="s">
        <v>25</v>
      </c>
      <c r="B31" s="9">
        <v>35026</v>
      </c>
      <c r="C31" s="9">
        <v>111</v>
      </c>
      <c r="D31" s="10">
        <v>3.1690744018728944E-3</v>
      </c>
      <c r="F31" s="36" t="s">
        <v>26</v>
      </c>
      <c r="G31" s="37">
        <v>1322</v>
      </c>
      <c r="H31" s="37">
        <v>1539</v>
      </c>
      <c r="I31" s="38">
        <v>1584</v>
      </c>
      <c r="J31" s="38">
        <v>1629</v>
      </c>
      <c r="K31" s="38">
        <v>1556</v>
      </c>
      <c r="L31" s="39">
        <f>K31</f>
        <v>1556</v>
      </c>
      <c r="N31" s="54">
        <f>SUM('D1. Exporters'!G31:L31)</f>
        <v>9186</v>
      </c>
      <c r="O31" s="72"/>
    </row>
    <row r="32" spans="1:15">
      <c r="A32" s="13" t="s">
        <v>26</v>
      </c>
      <c r="B32" s="14">
        <v>9186</v>
      </c>
      <c r="C32" s="14">
        <v>14</v>
      </c>
      <c r="D32" s="15">
        <v>1.5240583496625298E-3</v>
      </c>
      <c r="F32" s="36" t="s">
        <v>27</v>
      </c>
      <c r="G32" s="37">
        <v>1748</v>
      </c>
      <c r="H32" s="37">
        <v>1871</v>
      </c>
      <c r="I32" s="38">
        <v>1924</v>
      </c>
      <c r="J32" s="38">
        <v>1945</v>
      </c>
      <c r="K32" s="38">
        <v>1914</v>
      </c>
      <c r="L32" s="39">
        <f>K32</f>
        <v>1914</v>
      </c>
      <c r="N32" s="54">
        <f>SUM('D1. Exporters'!G32:L32)</f>
        <v>11316</v>
      </c>
      <c r="O32" s="72"/>
    </row>
    <row r="33" spans="1:15">
      <c r="A33" s="8" t="s">
        <v>27</v>
      </c>
      <c r="B33" s="9">
        <v>11316</v>
      </c>
      <c r="C33" s="9">
        <v>51</v>
      </c>
      <c r="D33" s="10">
        <v>4.5068928950159071E-3</v>
      </c>
      <c r="F33" s="36" t="s">
        <v>28</v>
      </c>
      <c r="G33" s="37">
        <v>2392</v>
      </c>
      <c r="H33" s="37">
        <v>2584</v>
      </c>
      <c r="I33" s="38">
        <v>2730</v>
      </c>
      <c r="J33" s="38">
        <v>2868</v>
      </c>
      <c r="K33" s="38">
        <v>2949</v>
      </c>
      <c r="L33" s="39">
        <f>K33</f>
        <v>2949</v>
      </c>
      <c r="N33" s="54">
        <f>SUM('D1. Exporters'!G33:L33)</f>
        <v>16472</v>
      </c>
      <c r="O33" s="72"/>
    </row>
    <row r="34" spans="1:15">
      <c r="A34" s="13" t="s">
        <v>28</v>
      </c>
      <c r="B34" s="14">
        <v>16472</v>
      </c>
      <c r="C34" s="14">
        <v>30</v>
      </c>
      <c r="D34" s="15">
        <v>1.821272462360369E-3</v>
      </c>
      <c r="F34" s="36" t="s">
        <v>29</v>
      </c>
      <c r="G34" s="37">
        <v>2408</v>
      </c>
      <c r="H34" s="37">
        <v>2665</v>
      </c>
      <c r="I34" s="38">
        <v>2741</v>
      </c>
      <c r="J34" s="38">
        <v>2551</v>
      </c>
      <c r="K34" s="38">
        <v>2625</v>
      </c>
      <c r="L34" s="39">
        <f>K34</f>
        <v>2625</v>
      </c>
      <c r="N34" s="54">
        <f>SUM('D1. Exporters'!G34:L34)</f>
        <v>15615</v>
      </c>
      <c r="O34" s="72"/>
    </row>
    <row r="35" spans="1:15">
      <c r="A35" s="8" t="s">
        <v>29</v>
      </c>
      <c r="B35" s="9">
        <v>15615</v>
      </c>
      <c r="C35" s="9">
        <v>27</v>
      </c>
      <c r="D35" s="10">
        <v>1.7291066282420749E-3</v>
      </c>
      <c r="F35" s="36" t="s">
        <v>30</v>
      </c>
      <c r="G35" s="37">
        <v>20069</v>
      </c>
      <c r="H35" s="37">
        <v>20427</v>
      </c>
      <c r="I35" s="38">
        <v>21027</v>
      </c>
      <c r="J35" s="38">
        <v>21051</v>
      </c>
      <c r="K35" s="38">
        <v>20711</v>
      </c>
      <c r="L35" s="39">
        <f>K35</f>
        <v>20711</v>
      </c>
      <c r="N35" s="54">
        <f>SUM('D1. Exporters'!G35:L35)</f>
        <v>123996</v>
      </c>
      <c r="O35" s="72"/>
    </row>
    <row r="36" spans="1:15">
      <c r="A36" s="13" t="s">
        <v>30</v>
      </c>
      <c r="B36" s="14">
        <v>123996</v>
      </c>
      <c r="C36" s="14">
        <v>203</v>
      </c>
      <c r="D36" s="15">
        <v>1.637149585470499E-3</v>
      </c>
      <c r="F36" s="36" t="s">
        <v>31</v>
      </c>
      <c r="G36" s="37">
        <v>1211</v>
      </c>
      <c r="H36" s="37">
        <v>1291</v>
      </c>
      <c r="I36" s="38">
        <v>1326</v>
      </c>
      <c r="J36" s="38">
        <v>1301</v>
      </c>
      <c r="K36" s="38">
        <v>1343</v>
      </c>
      <c r="L36" s="39">
        <f>K36</f>
        <v>1343</v>
      </c>
      <c r="N36" s="54">
        <f>SUM('D1. Exporters'!G36:L36)</f>
        <v>7815</v>
      </c>
      <c r="O36" s="72"/>
    </row>
    <row r="37" spans="1:15">
      <c r="A37" s="8" t="s">
        <v>31</v>
      </c>
      <c r="B37" s="9">
        <v>7815</v>
      </c>
      <c r="C37" s="9">
        <v>14</v>
      </c>
      <c r="D37" s="10">
        <v>1.7914267434420985E-3</v>
      </c>
      <c r="F37" s="36" t="s">
        <v>32</v>
      </c>
      <c r="G37" s="37">
        <v>38119</v>
      </c>
      <c r="H37" s="37">
        <v>40377</v>
      </c>
      <c r="I37" s="38">
        <v>41218</v>
      </c>
      <c r="J37" s="38">
        <v>41028</v>
      </c>
      <c r="K37" s="38">
        <v>40293</v>
      </c>
      <c r="L37" s="39">
        <f>K37</f>
        <v>40293</v>
      </c>
      <c r="N37" s="54">
        <f>SUM('D1. Exporters'!G37:L37)</f>
        <v>241328</v>
      </c>
      <c r="O37" s="72"/>
    </row>
    <row r="38" spans="1:15">
      <c r="A38" s="13" t="s">
        <v>32</v>
      </c>
      <c r="B38" s="14">
        <v>241328</v>
      </c>
      <c r="C38" s="14">
        <v>294</v>
      </c>
      <c r="D38" s="15">
        <v>1.2182589670489956E-3</v>
      </c>
      <c r="F38" s="36" t="s">
        <v>33</v>
      </c>
      <c r="G38" s="37">
        <v>9741</v>
      </c>
      <c r="H38" s="37">
        <v>10524</v>
      </c>
      <c r="I38" s="38">
        <v>10802</v>
      </c>
      <c r="J38" s="38">
        <v>10653</v>
      </c>
      <c r="K38" s="38">
        <v>10582</v>
      </c>
      <c r="L38" s="39">
        <f>K38</f>
        <v>10582</v>
      </c>
      <c r="N38" s="54">
        <f>SUM('D1. Exporters'!G38:L38)</f>
        <v>62884</v>
      </c>
      <c r="O38" s="72"/>
    </row>
    <row r="39" spans="1:15">
      <c r="A39" s="8" t="s">
        <v>33</v>
      </c>
      <c r="B39" s="9">
        <v>62884</v>
      </c>
      <c r="C39" s="9">
        <v>180</v>
      </c>
      <c r="D39" s="10">
        <v>2.8624133324852107E-3</v>
      </c>
      <c r="F39" s="36" t="s">
        <v>34</v>
      </c>
      <c r="G39" s="37">
        <v>1595</v>
      </c>
      <c r="H39" s="37">
        <v>1870</v>
      </c>
      <c r="I39" s="38">
        <v>2027</v>
      </c>
      <c r="J39" s="38">
        <v>1977</v>
      </c>
      <c r="K39" s="38">
        <v>1897</v>
      </c>
      <c r="L39" s="39">
        <f>K39</f>
        <v>1897</v>
      </c>
      <c r="N39" s="54">
        <f>SUM('D1. Exporters'!G39:L39)</f>
        <v>11263</v>
      </c>
      <c r="O39" s="72"/>
    </row>
    <row r="40" spans="1:15">
      <c r="A40" s="13" t="s">
        <v>34</v>
      </c>
      <c r="B40" s="14">
        <v>11263</v>
      </c>
      <c r="C40" s="14">
        <v>22</v>
      </c>
      <c r="D40" s="15">
        <v>1.9532984107253838E-3</v>
      </c>
      <c r="F40" s="36" t="s">
        <v>35</v>
      </c>
      <c r="G40" s="37">
        <v>15083</v>
      </c>
      <c r="H40" s="37">
        <v>15902</v>
      </c>
      <c r="I40" s="38">
        <v>16559</v>
      </c>
      <c r="J40" s="38">
        <v>16345</v>
      </c>
      <c r="K40" s="38">
        <v>16452</v>
      </c>
      <c r="L40" s="39">
        <f>K40</f>
        <v>16452</v>
      </c>
      <c r="N40" s="54">
        <f>SUM('D1. Exporters'!G40:L40)</f>
        <v>96793</v>
      </c>
      <c r="O40" s="72"/>
    </row>
    <row r="41" spans="1:15">
      <c r="A41" s="8" t="s">
        <v>35</v>
      </c>
      <c r="B41" s="9">
        <v>96793</v>
      </c>
      <c r="C41" s="9">
        <v>305</v>
      </c>
      <c r="D41" s="10">
        <v>3.1510543117787442E-3</v>
      </c>
      <c r="F41" s="36" t="s">
        <v>36</v>
      </c>
      <c r="G41" s="37">
        <v>2854</v>
      </c>
      <c r="H41" s="37">
        <v>2938</v>
      </c>
      <c r="I41" s="38">
        <v>3159</v>
      </c>
      <c r="J41" s="38">
        <v>3241</v>
      </c>
      <c r="K41" s="38">
        <v>3150</v>
      </c>
      <c r="L41" s="39">
        <f>K41</f>
        <v>3150</v>
      </c>
      <c r="N41" s="54">
        <f>SUM('D1. Exporters'!G41:L41)</f>
        <v>18492</v>
      </c>
      <c r="O41" s="72"/>
    </row>
    <row r="42" spans="1:15">
      <c r="A42" s="13" t="s">
        <v>36</v>
      </c>
      <c r="B42" s="14">
        <v>18492</v>
      </c>
      <c r="C42" s="14">
        <v>106</v>
      </c>
      <c r="D42" s="15">
        <v>5.7322085226043694E-3</v>
      </c>
      <c r="F42" s="36" t="s">
        <v>37</v>
      </c>
      <c r="G42" s="37">
        <v>5386</v>
      </c>
      <c r="H42" s="37">
        <v>5774</v>
      </c>
      <c r="I42" s="38">
        <v>5993</v>
      </c>
      <c r="J42" s="38">
        <v>6001</v>
      </c>
      <c r="K42" s="38">
        <v>5922</v>
      </c>
      <c r="L42" s="39">
        <f>K42</f>
        <v>5922</v>
      </c>
      <c r="N42" s="54">
        <f>SUM('D1. Exporters'!G42:L42)</f>
        <v>34998</v>
      </c>
      <c r="O42" s="72"/>
    </row>
    <row r="43" spans="1:15">
      <c r="A43" s="8" t="s">
        <v>37</v>
      </c>
      <c r="B43" s="9">
        <v>34998</v>
      </c>
      <c r="C43" s="9">
        <v>83</v>
      </c>
      <c r="D43" s="10">
        <v>2.3715640893765357E-3</v>
      </c>
      <c r="F43" s="36" t="s">
        <v>38</v>
      </c>
      <c r="G43" s="37">
        <v>14420</v>
      </c>
      <c r="H43" s="37">
        <v>15258</v>
      </c>
      <c r="I43" s="38">
        <v>15881</v>
      </c>
      <c r="J43" s="38">
        <v>15655</v>
      </c>
      <c r="K43" s="38">
        <v>15644</v>
      </c>
      <c r="L43" s="39">
        <f>K43</f>
        <v>15644</v>
      </c>
      <c r="N43" s="54">
        <f>SUM('D1. Exporters'!G43:L43)</f>
        <v>92502</v>
      </c>
      <c r="O43" s="72"/>
    </row>
    <row r="44" spans="1:15">
      <c r="A44" s="13" t="s">
        <v>38</v>
      </c>
      <c r="B44" s="14">
        <v>92502</v>
      </c>
      <c r="C44" s="14">
        <v>260</v>
      </c>
      <c r="D44" s="15">
        <v>2.8107500378370199E-3</v>
      </c>
      <c r="F44" s="36" t="s">
        <v>39</v>
      </c>
      <c r="G44" s="37">
        <v>1850</v>
      </c>
      <c r="H44" s="37">
        <v>1853</v>
      </c>
      <c r="I44" s="38">
        <v>1783</v>
      </c>
      <c r="J44" s="38">
        <v>1694</v>
      </c>
      <c r="K44" s="38">
        <v>1790</v>
      </c>
      <c r="L44" s="39">
        <f>K44</f>
        <v>1790</v>
      </c>
      <c r="N44" s="54">
        <f>SUM('D1. Exporters'!G44:L44)</f>
        <v>10760</v>
      </c>
      <c r="O44" s="72"/>
    </row>
    <row r="45" spans="1:15">
      <c r="A45" s="13" t="s">
        <v>52</v>
      </c>
      <c r="B45" s="14">
        <v>10628</v>
      </c>
      <c r="C45" s="14">
        <v>28</v>
      </c>
      <c r="D45" s="15">
        <v>2.6345502446368085E-3</v>
      </c>
      <c r="F45" s="36" t="s">
        <v>40</v>
      </c>
      <c r="G45" s="37">
        <v>5417</v>
      </c>
      <c r="H45" s="37">
        <v>5708</v>
      </c>
      <c r="I45" s="38">
        <v>5847</v>
      </c>
      <c r="J45" s="38">
        <v>5966</v>
      </c>
      <c r="K45" s="38">
        <v>5832</v>
      </c>
      <c r="L45" s="39">
        <f>K45</f>
        <v>5832</v>
      </c>
      <c r="N45" s="54">
        <f>SUM('D1. Exporters'!G45:L45)</f>
        <v>34602</v>
      </c>
      <c r="O45" s="72"/>
    </row>
    <row r="46" spans="1:15">
      <c r="A46" s="8" t="s">
        <v>39</v>
      </c>
      <c r="B46" s="9">
        <v>10760</v>
      </c>
      <c r="C46" s="9">
        <v>16</v>
      </c>
      <c r="D46" s="10">
        <v>1.4869888475836431E-3</v>
      </c>
      <c r="F46" s="36" t="s">
        <v>41</v>
      </c>
      <c r="G46" s="37">
        <v>901</v>
      </c>
      <c r="H46" s="37">
        <v>965</v>
      </c>
      <c r="I46" s="38">
        <v>956</v>
      </c>
      <c r="J46" s="38">
        <v>970</v>
      </c>
      <c r="K46" s="38">
        <v>939</v>
      </c>
      <c r="L46" s="39">
        <f>K46</f>
        <v>939</v>
      </c>
      <c r="N46" s="54">
        <f>SUM('D1. Exporters'!G46:L46)</f>
        <v>5670</v>
      </c>
      <c r="O46" s="72"/>
    </row>
    <row r="47" spans="1:15">
      <c r="A47" s="13" t="s">
        <v>40</v>
      </c>
      <c r="B47" s="14">
        <v>34602</v>
      </c>
      <c r="C47" s="14">
        <v>67</v>
      </c>
      <c r="D47" s="15">
        <v>1.9363042598693717E-3</v>
      </c>
      <c r="F47" s="36" t="s">
        <v>42</v>
      </c>
      <c r="G47" s="37">
        <v>6463</v>
      </c>
      <c r="H47" s="37">
        <v>6787</v>
      </c>
      <c r="I47" s="38">
        <v>7179</v>
      </c>
      <c r="J47" s="38">
        <v>7172</v>
      </c>
      <c r="K47" s="38">
        <v>7120</v>
      </c>
      <c r="L47" s="39">
        <f>K47</f>
        <v>7120</v>
      </c>
      <c r="N47" s="54">
        <f>SUM('D1. Exporters'!G47:L47)</f>
        <v>41841</v>
      </c>
      <c r="O47" s="72"/>
    </row>
    <row r="48" spans="1:15">
      <c r="A48" s="8" t="s">
        <v>41</v>
      </c>
      <c r="B48" s="9">
        <v>5670</v>
      </c>
      <c r="C48" s="9">
        <v>15</v>
      </c>
      <c r="D48" s="10">
        <v>2.6455026455026454E-3</v>
      </c>
      <c r="F48" s="36" t="s">
        <v>43</v>
      </c>
      <c r="G48" s="37">
        <v>35933</v>
      </c>
      <c r="H48" s="37">
        <v>38276</v>
      </c>
      <c r="I48" s="38">
        <v>40056</v>
      </c>
      <c r="J48" s="38">
        <v>40737</v>
      </c>
      <c r="K48" s="38">
        <v>41558</v>
      </c>
      <c r="L48" s="39">
        <f>K48</f>
        <v>41558</v>
      </c>
      <c r="N48" s="54">
        <f>SUM('D1. Exporters'!G48:L48)</f>
        <v>238118</v>
      </c>
      <c r="O48" s="72"/>
    </row>
    <row r="49" spans="1:15">
      <c r="A49" s="13" t="s">
        <v>42</v>
      </c>
      <c r="B49" s="14">
        <v>41841</v>
      </c>
      <c r="C49" s="14">
        <v>95</v>
      </c>
      <c r="D49" s="15">
        <v>2.2705002270500228E-3</v>
      </c>
      <c r="F49" s="36" t="s">
        <v>44</v>
      </c>
      <c r="G49" s="37">
        <v>2946</v>
      </c>
      <c r="H49" s="37">
        <v>3175</v>
      </c>
      <c r="I49" s="38">
        <v>3353</v>
      </c>
      <c r="J49" s="38">
        <v>3475</v>
      </c>
      <c r="K49" s="38">
        <v>3494</v>
      </c>
      <c r="L49" s="39">
        <f>K49</f>
        <v>3494</v>
      </c>
      <c r="N49" s="54">
        <f>SUM('D1. Exporters'!G49:L49)</f>
        <v>19937</v>
      </c>
      <c r="O49" s="72"/>
    </row>
    <row r="50" spans="1:15">
      <c r="A50" s="8" t="s">
        <v>43</v>
      </c>
      <c r="B50" s="9">
        <v>238118</v>
      </c>
      <c r="C50" s="9">
        <v>1330</v>
      </c>
      <c r="D50" s="10">
        <v>5.5854660294475849E-3</v>
      </c>
      <c r="F50" s="36" t="s">
        <v>45</v>
      </c>
      <c r="G50" s="37">
        <v>1193</v>
      </c>
      <c r="H50" s="37">
        <v>1244</v>
      </c>
      <c r="I50" s="38">
        <v>1262</v>
      </c>
      <c r="J50" s="38">
        <v>1251</v>
      </c>
      <c r="K50" s="38">
        <v>1270</v>
      </c>
      <c r="L50" s="39">
        <f>K50</f>
        <v>1270</v>
      </c>
      <c r="N50" s="54">
        <f>SUM('D1. Exporters'!G50:L50)</f>
        <v>7490</v>
      </c>
      <c r="O50" s="72"/>
    </row>
    <row r="51" spans="1:15">
      <c r="A51" s="13" t="s">
        <v>44</v>
      </c>
      <c r="B51" s="14">
        <v>19937</v>
      </c>
      <c r="C51" s="14">
        <v>47</v>
      </c>
      <c r="D51" s="15">
        <v>2.3574258915584089E-3</v>
      </c>
      <c r="F51" s="36" t="s">
        <v>46</v>
      </c>
      <c r="G51" s="37">
        <v>7070</v>
      </c>
      <c r="H51" s="37">
        <v>7293</v>
      </c>
      <c r="I51" s="38">
        <v>7687</v>
      </c>
      <c r="J51" s="38">
        <v>7626</v>
      </c>
      <c r="K51" s="38">
        <v>7678</v>
      </c>
      <c r="L51" s="39">
        <f>K51</f>
        <v>7678</v>
      </c>
      <c r="N51" s="54">
        <f>SUM('D1. Exporters'!G51:L51)</f>
        <v>45032</v>
      </c>
      <c r="O51" s="72"/>
    </row>
    <row r="52" spans="1:15">
      <c r="A52" s="8" t="s">
        <v>45</v>
      </c>
      <c r="B52" s="9">
        <v>7490</v>
      </c>
      <c r="C52" s="9">
        <v>10</v>
      </c>
      <c r="D52" s="10">
        <v>1.3351134846461949E-3</v>
      </c>
      <c r="F52" s="36" t="s">
        <v>47</v>
      </c>
      <c r="G52" s="37">
        <v>11237</v>
      </c>
      <c r="H52" s="37">
        <v>11995</v>
      </c>
      <c r="I52" s="38">
        <v>12677</v>
      </c>
      <c r="J52" s="38">
        <v>12510</v>
      </c>
      <c r="K52" s="38">
        <v>12646</v>
      </c>
      <c r="L52" s="39">
        <f>K52</f>
        <v>12646</v>
      </c>
      <c r="N52" s="54">
        <f>SUM('D1. Exporters'!G52:L52)</f>
        <v>73711</v>
      </c>
      <c r="O52" s="72"/>
    </row>
    <row r="53" spans="1:15">
      <c r="A53" s="13" t="s">
        <v>46</v>
      </c>
      <c r="B53" s="14">
        <v>45032</v>
      </c>
      <c r="C53" s="14">
        <v>104</v>
      </c>
      <c r="D53" s="15">
        <v>2.3094688221709007E-3</v>
      </c>
      <c r="F53" s="36" t="s">
        <v>48</v>
      </c>
      <c r="G53" s="37">
        <v>974</v>
      </c>
      <c r="H53" s="37">
        <v>1053</v>
      </c>
      <c r="I53" s="38">
        <v>1065</v>
      </c>
      <c r="J53" s="38">
        <v>1119</v>
      </c>
      <c r="K53" s="38">
        <v>1121</v>
      </c>
      <c r="L53" s="39">
        <f>K53</f>
        <v>1121</v>
      </c>
      <c r="N53" s="54">
        <f>SUM('D1. Exporters'!G53:L53)</f>
        <v>6453</v>
      </c>
      <c r="O53" s="72"/>
    </row>
    <row r="54" spans="1:15">
      <c r="A54" s="8" t="s">
        <v>47</v>
      </c>
      <c r="B54" s="9">
        <v>73711</v>
      </c>
      <c r="C54" s="9">
        <v>207</v>
      </c>
      <c r="D54" s="10">
        <v>2.8082647094734843E-3</v>
      </c>
      <c r="F54" s="36" t="s">
        <v>49</v>
      </c>
      <c r="G54" s="37">
        <v>7849</v>
      </c>
      <c r="H54" s="37">
        <v>8167</v>
      </c>
      <c r="I54" s="38">
        <v>8605</v>
      </c>
      <c r="J54" s="38">
        <v>8581</v>
      </c>
      <c r="K54" s="38">
        <v>8737</v>
      </c>
      <c r="L54" s="39">
        <f>K54</f>
        <v>8737</v>
      </c>
      <c r="N54" s="54">
        <f>SUM('D1. Exporters'!G54:L54)</f>
        <v>50676</v>
      </c>
      <c r="O54" s="72"/>
    </row>
    <row r="55" spans="1:15">
      <c r="A55" s="13" t="s">
        <v>48</v>
      </c>
      <c r="B55" s="14">
        <v>6453</v>
      </c>
      <c r="C55" s="14">
        <v>14</v>
      </c>
      <c r="D55" s="15">
        <v>2.1695335502866886E-3</v>
      </c>
      <c r="F55" s="36" t="s">
        <v>50</v>
      </c>
      <c r="G55" s="37">
        <v>377</v>
      </c>
      <c r="H55" s="37">
        <v>421</v>
      </c>
      <c r="I55" s="38">
        <v>451</v>
      </c>
      <c r="J55" s="38">
        <v>492</v>
      </c>
      <c r="K55" s="38">
        <v>452</v>
      </c>
      <c r="L55" s="39">
        <f>K55</f>
        <v>452</v>
      </c>
      <c r="N55" s="54">
        <f>SUM('D1. Exporters'!G55:L55)</f>
        <v>2645</v>
      </c>
      <c r="O55" s="72"/>
    </row>
    <row r="56" spans="1:15">
      <c r="A56" s="8" t="s">
        <v>49</v>
      </c>
      <c r="B56" s="9">
        <v>50676</v>
      </c>
      <c r="C56" s="9">
        <v>190</v>
      </c>
      <c r="D56" s="10">
        <v>3.7493093377535718E-3</v>
      </c>
      <c r="F56" s="36" t="s">
        <v>51</v>
      </c>
      <c r="G56" s="37">
        <v>970</v>
      </c>
      <c r="H56" s="37">
        <v>935</v>
      </c>
      <c r="I56" s="38">
        <v>949</v>
      </c>
      <c r="J56" s="38">
        <v>632</v>
      </c>
      <c r="K56" s="38">
        <v>564</v>
      </c>
      <c r="L56" s="39">
        <f>K56</f>
        <v>564</v>
      </c>
      <c r="N56" s="54">
        <f>SUM('D1. Exporters'!G56:L56)</f>
        <v>4614</v>
      </c>
      <c r="O56" s="72"/>
    </row>
    <row r="57" spans="1:15">
      <c r="A57" s="16" t="s">
        <v>50</v>
      </c>
      <c r="B57" s="17">
        <v>2645</v>
      </c>
      <c r="C57" s="17">
        <v>6</v>
      </c>
      <c r="D57" s="18">
        <v>2.268431001890359E-3</v>
      </c>
      <c r="F57" s="36" t="s">
        <v>52</v>
      </c>
      <c r="G57" s="37">
        <v>1782</v>
      </c>
      <c r="H57" s="37">
        <v>1784</v>
      </c>
      <c r="I57" s="38">
        <v>1942</v>
      </c>
      <c r="J57" s="38">
        <v>1804</v>
      </c>
      <c r="K57" s="38">
        <v>1658</v>
      </c>
      <c r="L57" s="39">
        <f>K57</f>
        <v>1658</v>
      </c>
      <c r="N57" s="54">
        <f>SUM('D1. Exporters'!G57:L57)</f>
        <v>10628</v>
      </c>
      <c r="O57" s="72"/>
    </row>
    <row r="58" spans="1:15">
      <c r="A58" s="35" t="s">
        <v>0</v>
      </c>
      <c r="B58" s="33">
        <v>1784547</v>
      </c>
      <c r="C58" s="33">
        <v>7518</v>
      </c>
      <c r="D58" s="34">
        <v>4.2128338452279502E-3</v>
      </c>
      <c r="F58" s="46" t="s">
        <v>0</v>
      </c>
      <c r="G58" s="47">
        <v>275843</v>
      </c>
      <c r="H58" s="47">
        <v>293131</v>
      </c>
      <c r="I58" s="48">
        <v>302260</v>
      </c>
      <c r="J58" s="48">
        <v>304867</v>
      </c>
      <c r="K58" s="48">
        <v>304223</v>
      </c>
      <c r="L58" s="49">
        <f>K58</f>
        <v>304223</v>
      </c>
      <c r="N58" s="55">
        <f>SUM('D1. Exporters'!G58:L58)</f>
        <v>1784547</v>
      </c>
      <c r="O58" s="72"/>
    </row>
    <row r="59" spans="1:15">
      <c r="C59" s="5"/>
      <c r="D59" s="6"/>
      <c r="F59" s="36" t="s">
        <v>53</v>
      </c>
      <c r="G59" s="37">
        <v>156</v>
      </c>
      <c r="H59" s="37">
        <v>176</v>
      </c>
      <c r="I59" s="38">
        <v>159</v>
      </c>
      <c r="J59" s="38">
        <v>149</v>
      </c>
      <c r="K59" s="38">
        <v>157</v>
      </c>
      <c r="L59" s="39">
        <f>K59</f>
        <v>157</v>
      </c>
    </row>
    <row r="60" spans="1:15">
      <c r="F60" s="40" t="s">
        <v>54</v>
      </c>
      <c r="G60" s="41">
        <v>11</v>
      </c>
      <c r="H60" s="41">
        <v>6</v>
      </c>
      <c r="I60" s="42" t="s">
        <v>55</v>
      </c>
      <c r="J60" s="42">
        <v>2</v>
      </c>
      <c r="K60" s="42" t="s">
        <v>55</v>
      </c>
      <c r="L60" s="43" t="str">
        <f>K60</f>
        <v xml:space="preserve">        -</v>
      </c>
    </row>
    <row r="61" spans="1:15">
      <c r="F61" s="6"/>
      <c r="G61" s="6"/>
    </row>
    <row r="62" spans="1:15">
      <c r="F62" s="6"/>
      <c r="G62" s="6"/>
    </row>
  </sheetData>
  <sheetProtection password="E5B0" sheet="1" objects="1" scenarios="1"/>
  <hyperlinks>
    <hyperlink ref="A2" r:id="rId1"/>
    <hyperlink ref="F2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W60"/>
  <sheetViews>
    <sheetView zoomScale="80" zoomScaleNormal="80" zoomScalePageLayoutView="80" workbookViewId="0">
      <selection activeCell="A20" sqref="A20"/>
    </sheetView>
  </sheetViews>
  <sheetFormatPr baseColWidth="10" defaultColWidth="8.83203125" defaultRowHeight="14" x14ac:dyDescent="0"/>
  <cols>
    <col min="1" max="1" width="8.83203125" style="1"/>
    <col min="2" max="2" width="18" style="1" bestFit="1" customWidth="1"/>
    <col min="3" max="8" width="8.83203125" style="1"/>
    <col min="9" max="9" width="6.6640625" style="1" customWidth="1"/>
    <col min="10" max="10" width="10.33203125" style="1" customWidth="1"/>
    <col min="11" max="12" width="18" style="1" bestFit="1" customWidth="1"/>
    <col min="13" max="13" width="17.1640625" style="32" bestFit="1" customWidth="1"/>
    <col min="14" max="14" width="8.83203125" style="1"/>
    <col min="15" max="15" width="10.33203125" style="1" bestFit="1" customWidth="1"/>
    <col min="16" max="16" width="8.83203125" style="1"/>
    <col min="17" max="18" width="15.6640625" style="1" customWidth="1"/>
    <col min="19" max="22" width="8.83203125" style="1"/>
    <col min="23" max="23" width="19.5" style="1" customWidth="1"/>
    <col min="24" max="16384" width="8.83203125" style="1"/>
  </cols>
  <sheetData>
    <row r="1" spans="1:23">
      <c r="A1" s="1" t="s">
        <v>80</v>
      </c>
      <c r="O1" s="32"/>
      <c r="P1" s="32"/>
      <c r="Q1" s="32"/>
      <c r="R1" s="32"/>
    </row>
    <row r="2" spans="1:23">
      <c r="A2" s="7" t="s">
        <v>56</v>
      </c>
      <c r="O2" s="32"/>
      <c r="P2" s="32"/>
      <c r="Q2" s="32"/>
      <c r="R2" s="32"/>
    </row>
    <row r="3" spans="1:23">
      <c r="A3" s="1" t="s">
        <v>81</v>
      </c>
      <c r="O3" s="32"/>
      <c r="P3" s="32"/>
      <c r="Q3" s="32"/>
      <c r="R3" s="32"/>
    </row>
    <row r="4" spans="1:23">
      <c r="A4" s="91" t="s">
        <v>79</v>
      </c>
      <c r="C4" s="94"/>
      <c r="D4" s="94"/>
      <c r="E4" s="94"/>
      <c r="O4" s="32"/>
      <c r="P4" s="32"/>
      <c r="Q4" s="32"/>
      <c r="R4" s="32"/>
    </row>
    <row r="5" spans="1:23" ht="56">
      <c r="B5" s="44" t="s">
        <v>59</v>
      </c>
      <c r="C5" s="45">
        <v>2009</v>
      </c>
      <c r="D5" s="44">
        <v>2010</v>
      </c>
      <c r="E5" s="44">
        <v>2011</v>
      </c>
      <c r="F5" s="44">
        <v>2012</v>
      </c>
      <c r="G5" s="44">
        <v>2013</v>
      </c>
      <c r="H5" s="45">
        <v>2014</v>
      </c>
      <c r="J5" s="65" t="s">
        <v>60</v>
      </c>
      <c r="K5" s="53" t="s">
        <v>59</v>
      </c>
      <c r="L5" s="66" t="s">
        <v>70</v>
      </c>
      <c r="M5" s="52" t="s">
        <v>62</v>
      </c>
      <c r="W5" s="29"/>
    </row>
    <row r="6" spans="1:23">
      <c r="B6" s="36" t="s">
        <v>1</v>
      </c>
      <c r="C6" s="56">
        <f t="shared" ref="C6:C57" si="0">D6</f>
        <v>3067</v>
      </c>
      <c r="D6" s="38">
        <v>3067</v>
      </c>
      <c r="E6" s="38">
        <v>3133</v>
      </c>
      <c r="F6" s="38">
        <v>3229</v>
      </c>
      <c r="G6" s="38">
        <v>3218</v>
      </c>
      <c r="H6" s="39">
        <f t="shared" ref="H6:H57" si="1">G6</f>
        <v>3218</v>
      </c>
      <c r="J6" s="60">
        <f t="shared" ref="J6:J37" si="2">SUM(C6:H6)</f>
        <v>18932</v>
      </c>
      <c r="K6" s="61" t="s">
        <v>1</v>
      </c>
      <c r="L6" s="62">
        <v>49</v>
      </c>
      <c r="M6" s="50">
        <f t="shared" ref="M6:M57" si="3">L6/J6</f>
        <v>2.5882104373547432E-3</v>
      </c>
      <c r="V6" s="3"/>
      <c r="W6" s="28"/>
    </row>
    <row r="7" spans="1:23">
      <c r="B7" s="36" t="s">
        <v>2</v>
      </c>
      <c r="C7" s="56">
        <f t="shared" si="0"/>
        <v>485</v>
      </c>
      <c r="D7" s="38">
        <v>485</v>
      </c>
      <c r="E7" s="38">
        <v>491</v>
      </c>
      <c r="F7" s="38">
        <v>438</v>
      </c>
      <c r="G7" s="38">
        <v>399</v>
      </c>
      <c r="H7" s="39">
        <f t="shared" si="1"/>
        <v>399</v>
      </c>
      <c r="J7" s="60">
        <f t="shared" si="2"/>
        <v>2697</v>
      </c>
      <c r="K7" s="61" t="s">
        <v>2</v>
      </c>
      <c r="L7" s="62">
        <v>5</v>
      </c>
      <c r="M7" s="50">
        <f t="shared" si="3"/>
        <v>1.8539117538005192E-3</v>
      </c>
      <c r="V7" s="2"/>
      <c r="W7" s="28"/>
    </row>
    <row r="8" spans="1:23">
      <c r="B8" s="36" t="s">
        <v>3</v>
      </c>
      <c r="C8" s="56">
        <f t="shared" si="0"/>
        <v>6907</v>
      </c>
      <c r="D8" s="38">
        <v>6907</v>
      </c>
      <c r="E8" s="38">
        <v>7113</v>
      </c>
      <c r="F8" s="38">
        <v>6946</v>
      </c>
      <c r="G8" s="38">
        <v>6563</v>
      </c>
      <c r="H8" s="39">
        <f t="shared" si="1"/>
        <v>6563</v>
      </c>
      <c r="J8" s="60">
        <f t="shared" si="2"/>
        <v>40999</v>
      </c>
      <c r="K8" s="61" t="s">
        <v>3</v>
      </c>
      <c r="L8" s="62">
        <v>92</v>
      </c>
      <c r="M8" s="50">
        <f t="shared" si="3"/>
        <v>2.2439571696870656E-3</v>
      </c>
      <c r="V8" s="2"/>
      <c r="W8" s="28"/>
    </row>
    <row r="9" spans="1:23">
      <c r="B9" s="36" t="s">
        <v>4</v>
      </c>
      <c r="C9" s="56">
        <f t="shared" si="0"/>
        <v>1700</v>
      </c>
      <c r="D9" s="38">
        <v>1700</v>
      </c>
      <c r="E9" s="38">
        <v>1783</v>
      </c>
      <c r="F9" s="38">
        <v>1758</v>
      </c>
      <c r="G9" s="38">
        <v>1793</v>
      </c>
      <c r="H9" s="39">
        <f t="shared" si="1"/>
        <v>1793</v>
      </c>
      <c r="J9" s="60">
        <f t="shared" si="2"/>
        <v>10527</v>
      </c>
      <c r="K9" s="61" t="s">
        <v>4</v>
      </c>
      <c r="L9" s="62">
        <v>24</v>
      </c>
      <c r="M9" s="50">
        <f t="shared" si="3"/>
        <v>2.279851809632374E-3</v>
      </c>
      <c r="V9" s="30"/>
      <c r="W9" s="31"/>
    </row>
    <row r="10" spans="1:23">
      <c r="B10" s="36" t="s">
        <v>5</v>
      </c>
      <c r="C10" s="56">
        <f t="shared" si="0"/>
        <v>69373</v>
      </c>
      <c r="D10" s="38">
        <v>69373</v>
      </c>
      <c r="E10" s="38">
        <v>72039</v>
      </c>
      <c r="F10" s="38">
        <v>71921</v>
      </c>
      <c r="G10" s="38">
        <v>72032</v>
      </c>
      <c r="H10" s="39">
        <f t="shared" si="1"/>
        <v>72032</v>
      </c>
      <c r="J10" s="60">
        <f t="shared" si="2"/>
        <v>426770</v>
      </c>
      <c r="K10" s="61" t="s">
        <v>5</v>
      </c>
      <c r="L10" s="62">
        <v>702</v>
      </c>
      <c r="M10" s="50">
        <f t="shared" si="3"/>
        <v>1.6449141223609906E-3</v>
      </c>
      <c r="V10" s="2"/>
      <c r="W10" s="28"/>
    </row>
    <row r="11" spans="1:23">
      <c r="B11" s="36" t="s">
        <v>6</v>
      </c>
      <c r="C11" s="56">
        <f t="shared" si="0"/>
        <v>4848</v>
      </c>
      <c r="D11" s="38">
        <v>4848</v>
      </c>
      <c r="E11" s="38">
        <v>4989</v>
      </c>
      <c r="F11" s="38">
        <v>4900</v>
      </c>
      <c r="G11" s="38">
        <v>4973</v>
      </c>
      <c r="H11" s="39">
        <f t="shared" si="1"/>
        <v>4973</v>
      </c>
      <c r="J11" s="60">
        <f t="shared" si="2"/>
        <v>29531</v>
      </c>
      <c r="K11" s="61" t="s">
        <v>6</v>
      </c>
      <c r="L11" s="62">
        <v>63</v>
      </c>
      <c r="M11" s="50">
        <f t="shared" si="3"/>
        <v>2.1333513934509497E-3</v>
      </c>
      <c r="V11" s="2"/>
      <c r="W11" s="28"/>
    </row>
    <row r="12" spans="1:23">
      <c r="B12" s="36" t="s">
        <v>7</v>
      </c>
      <c r="C12" s="56">
        <f t="shared" si="0"/>
        <v>5356</v>
      </c>
      <c r="D12" s="38">
        <v>5356</v>
      </c>
      <c r="E12" s="38">
        <v>5357</v>
      </c>
      <c r="F12" s="38">
        <v>5232</v>
      </c>
      <c r="G12" s="38">
        <v>5096</v>
      </c>
      <c r="H12" s="39">
        <f t="shared" si="1"/>
        <v>5096</v>
      </c>
      <c r="J12" s="60">
        <f t="shared" si="2"/>
        <v>31493</v>
      </c>
      <c r="K12" s="61" t="s">
        <v>7</v>
      </c>
      <c r="L12" s="62">
        <v>61</v>
      </c>
      <c r="M12" s="50">
        <f t="shared" si="3"/>
        <v>1.9369383672562157E-3</v>
      </c>
      <c r="V12" s="2"/>
      <c r="W12" s="28"/>
    </row>
    <row r="13" spans="1:23">
      <c r="B13" s="36" t="s">
        <v>8</v>
      </c>
      <c r="C13" s="56">
        <f t="shared" si="0"/>
        <v>1477</v>
      </c>
      <c r="D13" s="38">
        <v>1477</v>
      </c>
      <c r="E13" s="38">
        <v>1465</v>
      </c>
      <c r="F13" s="38">
        <v>1531</v>
      </c>
      <c r="G13" s="38">
        <v>1406</v>
      </c>
      <c r="H13" s="39">
        <f t="shared" si="1"/>
        <v>1406</v>
      </c>
      <c r="J13" s="60">
        <f t="shared" si="2"/>
        <v>8762</v>
      </c>
      <c r="K13" s="61" t="s">
        <v>8</v>
      </c>
      <c r="L13" s="62">
        <v>7</v>
      </c>
      <c r="M13" s="50">
        <f t="shared" si="3"/>
        <v>7.9890435973522026E-4</v>
      </c>
      <c r="V13" s="2"/>
      <c r="W13" s="28"/>
    </row>
    <row r="14" spans="1:23">
      <c r="B14" s="36" t="s">
        <v>9</v>
      </c>
      <c r="C14" s="56">
        <f t="shared" si="0"/>
        <v>55673</v>
      </c>
      <c r="D14" s="38">
        <v>55673</v>
      </c>
      <c r="E14" s="38">
        <v>57381</v>
      </c>
      <c r="F14" s="38">
        <v>58976</v>
      </c>
      <c r="G14" s="38">
        <v>58626</v>
      </c>
      <c r="H14" s="39">
        <f t="shared" si="1"/>
        <v>58626</v>
      </c>
      <c r="J14" s="60">
        <f t="shared" si="2"/>
        <v>344955</v>
      </c>
      <c r="K14" s="61" t="s">
        <v>9</v>
      </c>
      <c r="L14" s="62">
        <v>569</v>
      </c>
      <c r="M14" s="50">
        <f t="shared" si="3"/>
        <v>1.649490513255352E-3</v>
      </c>
      <c r="V14" s="2"/>
      <c r="W14" s="28"/>
    </row>
    <row r="15" spans="1:23">
      <c r="B15" s="36" t="s">
        <v>10</v>
      </c>
      <c r="C15" s="56">
        <f t="shared" si="0"/>
        <v>12449</v>
      </c>
      <c r="D15" s="38">
        <v>12449</v>
      </c>
      <c r="E15" s="38">
        <v>13037</v>
      </c>
      <c r="F15" s="38">
        <v>13203</v>
      </c>
      <c r="G15" s="38">
        <v>12927</v>
      </c>
      <c r="H15" s="39">
        <f t="shared" si="1"/>
        <v>12927</v>
      </c>
      <c r="J15" s="60">
        <f t="shared" si="2"/>
        <v>76992</v>
      </c>
      <c r="K15" s="61" t="s">
        <v>10</v>
      </c>
      <c r="L15" s="62">
        <v>129</v>
      </c>
      <c r="M15" s="50">
        <f t="shared" si="3"/>
        <v>1.6754987531172069E-3</v>
      </c>
      <c r="V15" s="2"/>
      <c r="W15" s="28"/>
    </row>
    <row r="16" spans="1:23">
      <c r="B16" s="36" t="s">
        <v>11</v>
      </c>
      <c r="C16" s="56">
        <f t="shared" si="0"/>
        <v>747</v>
      </c>
      <c r="D16" s="38">
        <v>747</v>
      </c>
      <c r="E16" s="38">
        <v>767</v>
      </c>
      <c r="F16" s="38">
        <v>763</v>
      </c>
      <c r="G16" s="38">
        <v>751</v>
      </c>
      <c r="H16" s="39">
        <f t="shared" si="1"/>
        <v>751</v>
      </c>
      <c r="J16" s="60">
        <f t="shared" si="2"/>
        <v>4526</v>
      </c>
      <c r="K16" s="61" t="s">
        <v>11</v>
      </c>
      <c r="L16" s="62">
        <v>4</v>
      </c>
      <c r="M16" s="50">
        <f t="shared" si="3"/>
        <v>8.8378258948298722E-4</v>
      </c>
      <c r="V16" s="2"/>
      <c r="W16" s="28"/>
    </row>
    <row r="17" spans="2:23">
      <c r="B17" s="36" t="s">
        <v>12</v>
      </c>
      <c r="C17" s="56">
        <f t="shared" si="0"/>
        <v>1476</v>
      </c>
      <c r="D17" s="38">
        <v>1476</v>
      </c>
      <c r="E17" s="38">
        <v>1525</v>
      </c>
      <c r="F17" s="38">
        <v>1463</v>
      </c>
      <c r="G17" s="38">
        <v>1478</v>
      </c>
      <c r="H17" s="39">
        <f t="shared" si="1"/>
        <v>1478</v>
      </c>
      <c r="J17" s="60">
        <f t="shared" si="2"/>
        <v>8896</v>
      </c>
      <c r="K17" s="61" t="s">
        <v>12</v>
      </c>
      <c r="L17" s="62">
        <v>20</v>
      </c>
      <c r="M17" s="50">
        <f t="shared" si="3"/>
        <v>2.2482014388489208E-3</v>
      </c>
      <c r="V17" s="2"/>
      <c r="W17" s="28"/>
    </row>
    <row r="18" spans="2:23">
      <c r="B18" s="36" t="s">
        <v>13</v>
      </c>
      <c r="C18" s="56">
        <f t="shared" si="0"/>
        <v>19959</v>
      </c>
      <c r="D18" s="38">
        <v>19959</v>
      </c>
      <c r="E18" s="38">
        <v>20649</v>
      </c>
      <c r="F18" s="38">
        <v>20752</v>
      </c>
      <c r="G18" s="38">
        <v>20464</v>
      </c>
      <c r="H18" s="39">
        <f t="shared" si="1"/>
        <v>20464</v>
      </c>
      <c r="J18" s="60">
        <f t="shared" si="2"/>
        <v>122247</v>
      </c>
      <c r="K18" s="61" t="s">
        <v>13</v>
      </c>
      <c r="L18" s="62">
        <v>209</v>
      </c>
      <c r="M18" s="50">
        <f t="shared" si="3"/>
        <v>1.7096534066275656E-3</v>
      </c>
      <c r="V18" s="2"/>
      <c r="W18" s="28"/>
    </row>
    <row r="19" spans="2:23">
      <c r="B19" s="36" t="s">
        <v>14</v>
      </c>
      <c r="C19" s="56">
        <f t="shared" si="0"/>
        <v>6781</v>
      </c>
      <c r="D19" s="38">
        <v>6781</v>
      </c>
      <c r="E19" s="38">
        <v>6921</v>
      </c>
      <c r="F19" s="38">
        <v>6995</v>
      </c>
      <c r="G19" s="38">
        <v>6983</v>
      </c>
      <c r="H19" s="39">
        <f t="shared" si="1"/>
        <v>6983</v>
      </c>
      <c r="J19" s="60">
        <f t="shared" si="2"/>
        <v>41444</v>
      </c>
      <c r="K19" s="61" t="s">
        <v>14</v>
      </c>
      <c r="L19" s="62">
        <v>82</v>
      </c>
      <c r="M19" s="50">
        <f t="shared" si="3"/>
        <v>1.9785734967667215E-3</v>
      </c>
      <c r="V19" s="2"/>
      <c r="W19" s="28"/>
    </row>
    <row r="20" spans="2:23">
      <c r="B20" s="36" t="s">
        <v>15</v>
      </c>
      <c r="C20" s="56">
        <f t="shared" si="0"/>
        <v>2650</v>
      </c>
      <c r="D20" s="38">
        <v>2650</v>
      </c>
      <c r="E20" s="38">
        <v>2697</v>
      </c>
      <c r="F20" s="38">
        <v>2786</v>
      </c>
      <c r="G20" s="38">
        <v>2845</v>
      </c>
      <c r="H20" s="39">
        <f t="shared" si="1"/>
        <v>2845</v>
      </c>
      <c r="J20" s="60">
        <f t="shared" si="2"/>
        <v>16473</v>
      </c>
      <c r="K20" s="61" t="s">
        <v>15</v>
      </c>
      <c r="L20" s="62">
        <v>32</v>
      </c>
      <c r="M20" s="50">
        <f t="shared" si="3"/>
        <v>1.9425726947125599E-3</v>
      </c>
      <c r="V20" s="2"/>
      <c r="W20" s="28"/>
    </row>
    <row r="21" spans="2:23">
      <c r="B21" s="36" t="s">
        <v>16</v>
      </c>
      <c r="C21" s="56">
        <f t="shared" si="0"/>
        <v>2680</v>
      </c>
      <c r="D21" s="38">
        <v>2680</v>
      </c>
      <c r="E21" s="38">
        <v>2897</v>
      </c>
      <c r="F21" s="38">
        <v>2830</v>
      </c>
      <c r="G21" s="38">
        <v>2760</v>
      </c>
      <c r="H21" s="39">
        <f t="shared" si="1"/>
        <v>2760</v>
      </c>
      <c r="J21" s="60">
        <f t="shared" si="2"/>
        <v>16607</v>
      </c>
      <c r="K21" s="61" t="s">
        <v>16</v>
      </c>
      <c r="L21" s="62">
        <v>34</v>
      </c>
      <c r="M21" s="50">
        <f t="shared" si="3"/>
        <v>2.0473294393930272E-3</v>
      </c>
      <c r="V21" s="2"/>
      <c r="W21" s="28"/>
    </row>
    <row r="22" spans="2:23">
      <c r="B22" s="36" t="s">
        <v>17</v>
      </c>
      <c r="C22" s="56">
        <f t="shared" si="0"/>
        <v>3560</v>
      </c>
      <c r="D22" s="38">
        <v>3560</v>
      </c>
      <c r="E22" s="38">
        <v>3823</v>
      </c>
      <c r="F22" s="38">
        <v>3634</v>
      </c>
      <c r="G22" s="38">
        <v>3495</v>
      </c>
      <c r="H22" s="39">
        <f t="shared" si="1"/>
        <v>3495</v>
      </c>
      <c r="J22" s="60">
        <f t="shared" si="2"/>
        <v>21567</v>
      </c>
      <c r="K22" s="61" t="s">
        <v>17</v>
      </c>
      <c r="L22" s="62">
        <v>30</v>
      </c>
      <c r="M22" s="50">
        <f t="shared" si="3"/>
        <v>1.3910140492418973E-3</v>
      </c>
      <c r="V22" s="2"/>
      <c r="W22" s="28"/>
    </row>
    <row r="23" spans="2:23">
      <c r="B23" s="36" t="s">
        <v>18</v>
      </c>
      <c r="C23" s="56">
        <f t="shared" si="0"/>
        <v>3519</v>
      </c>
      <c r="D23" s="38">
        <v>3519</v>
      </c>
      <c r="E23" s="38">
        <v>3715</v>
      </c>
      <c r="F23" s="38">
        <v>3378</v>
      </c>
      <c r="G23" s="38">
        <v>3243</v>
      </c>
      <c r="H23" s="39">
        <f t="shared" si="1"/>
        <v>3243</v>
      </c>
      <c r="J23" s="60">
        <f t="shared" si="2"/>
        <v>20617</v>
      </c>
      <c r="K23" s="61" t="s">
        <v>18</v>
      </c>
      <c r="L23" s="62">
        <v>88</v>
      </c>
      <c r="M23" s="50">
        <f t="shared" si="3"/>
        <v>4.2683222583305043E-3</v>
      </c>
      <c r="V23" s="2"/>
      <c r="W23" s="28"/>
    </row>
    <row r="24" spans="2:23">
      <c r="B24" s="36" t="s">
        <v>19</v>
      </c>
      <c r="C24" s="56">
        <f t="shared" si="0"/>
        <v>1822</v>
      </c>
      <c r="D24" s="38">
        <v>1822</v>
      </c>
      <c r="E24" s="38">
        <v>1896</v>
      </c>
      <c r="F24" s="38">
        <v>1857</v>
      </c>
      <c r="G24" s="38">
        <v>1913</v>
      </c>
      <c r="H24" s="39">
        <f t="shared" si="1"/>
        <v>1913</v>
      </c>
      <c r="J24" s="60">
        <f t="shared" si="2"/>
        <v>11223</v>
      </c>
      <c r="K24" s="61" t="s">
        <v>19</v>
      </c>
      <c r="L24" s="62">
        <v>11</v>
      </c>
      <c r="M24" s="50">
        <f t="shared" si="3"/>
        <v>9.8013008999376272E-4</v>
      </c>
      <c r="V24" s="2"/>
      <c r="W24" s="28"/>
    </row>
    <row r="25" spans="2:23">
      <c r="B25" s="36" t="s">
        <v>20</v>
      </c>
      <c r="C25" s="56">
        <f t="shared" si="0"/>
        <v>6377</v>
      </c>
      <c r="D25" s="38">
        <v>6377</v>
      </c>
      <c r="E25" s="38">
        <v>6626</v>
      </c>
      <c r="F25" s="38">
        <v>6529</v>
      </c>
      <c r="G25" s="38">
        <v>6270</v>
      </c>
      <c r="H25" s="39">
        <f t="shared" si="1"/>
        <v>6270</v>
      </c>
      <c r="J25" s="60">
        <f t="shared" si="2"/>
        <v>38449</v>
      </c>
      <c r="K25" s="61" t="s">
        <v>20</v>
      </c>
      <c r="L25" s="62">
        <v>46</v>
      </c>
      <c r="M25" s="50">
        <f t="shared" si="3"/>
        <v>1.196390023147546E-3</v>
      </c>
      <c r="V25" s="2"/>
      <c r="W25" s="28"/>
    </row>
    <row r="26" spans="2:23">
      <c r="B26" s="36" t="s">
        <v>21</v>
      </c>
      <c r="C26" s="56">
        <f t="shared" si="0"/>
        <v>10005</v>
      </c>
      <c r="D26" s="38">
        <v>10005</v>
      </c>
      <c r="E26" s="38">
        <v>10165</v>
      </c>
      <c r="F26" s="38">
        <v>9837</v>
      </c>
      <c r="G26" s="38">
        <v>9568</v>
      </c>
      <c r="H26" s="39">
        <f t="shared" si="1"/>
        <v>9568</v>
      </c>
      <c r="J26" s="60">
        <f t="shared" si="2"/>
        <v>59148</v>
      </c>
      <c r="K26" s="61" t="s">
        <v>21</v>
      </c>
      <c r="L26" s="62">
        <v>90</v>
      </c>
      <c r="M26" s="50">
        <f t="shared" si="3"/>
        <v>1.5216068167985392E-3</v>
      </c>
      <c r="V26" s="2"/>
      <c r="W26" s="28"/>
    </row>
    <row r="27" spans="2:23">
      <c r="B27" s="36" t="s">
        <v>22</v>
      </c>
      <c r="C27" s="56">
        <f t="shared" si="0"/>
        <v>12815</v>
      </c>
      <c r="D27" s="38">
        <v>12815</v>
      </c>
      <c r="E27" s="38">
        <v>13339</v>
      </c>
      <c r="F27" s="38">
        <v>13535</v>
      </c>
      <c r="G27" s="38">
        <v>13263</v>
      </c>
      <c r="H27" s="39">
        <f t="shared" si="1"/>
        <v>13263</v>
      </c>
      <c r="J27" s="60">
        <f t="shared" si="2"/>
        <v>79030</v>
      </c>
      <c r="K27" s="61" t="s">
        <v>22</v>
      </c>
      <c r="L27" s="62">
        <v>143</v>
      </c>
      <c r="M27" s="50">
        <f t="shared" si="3"/>
        <v>1.8094394533721371E-3</v>
      </c>
      <c r="V27" s="2"/>
      <c r="W27" s="28"/>
    </row>
    <row r="28" spans="2:23">
      <c r="B28" s="36" t="s">
        <v>23</v>
      </c>
      <c r="C28" s="56">
        <f t="shared" si="0"/>
        <v>7324</v>
      </c>
      <c r="D28" s="38">
        <v>7324</v>
      </c>
      <c r="E28" s="38">
        <v>7457</v>
      </c>
      <c r="F28" s="38">
        <v>7564</v>
      </c>
      <c r="G28" s="38">
        <v>7472</v>
      </c>
      <c r="H28" s="39">
        <f t="shared" si="1"/>
        <v>7472</v>
      </c>
      <c r="J28" s="60">
        <f t="shared" si="2"/>
        <v>44613</v>
      </c>
      <c r="K28" s="61" t="s">
        <v>23</v>
      </c>
      <c r="L28" s="62">
        <v>114</v>
      </c>
      <c r="M28" s="50">
        <f t="shared" si="3"/>
        <v>2.5553089906529486E-3</v>
      </c>
      <c r="V28" s="2"/>
      <c r="W28" s="28"/>
    </row>
    <row r="29" spans="2:23">
      <c r="B29" s="36" t="s">
        <v>24</v>
      </c>
      <c r="C29" s="56">
        <f t="shared" si="0"/>
        <v>1426</v>
      </c>
      <c r="D29" s="38">
        <v>1426</v>
      </c>
      <c r="E29" s="38">
        <v>1569</v>
      </c>
      <c r="F29" s="38">
        <v>1535</v>
      </c>
      <c r="G29" s="38">
        <v>1540</v>
      </c>
      <c r="H29" s="39">
        <f t="shared" si="1"/>
        <v>1540</v>
      </c>
      <c r="J29" s="60">
        <f t="shared" si="2"/>
        <v>9036</v>
      </c>
      <c r="K29" s="61" t="s">
        <v>24</v>
      </c>
      <c r="L29" s="62">
        <v>18</v>
      </c>
      <c r="M29" s="50">
        <f t="shared" si="3"/>
        <v>1.9920318725099601E-3</v>
      </c>
      <c r="V29" s="2"/>
      <c r="W29" s="28"/>
    </row>
    <row r="30" spans="2:23">
      <c r="B30" s="36" t="s">
        <v>25</v>
      </c>
      <c r="C30" s="56">
        <f t="shared" si="0"/>
        <v>4885</v>
      </c>
      <c r="D30" s="38">
        <v>4885</v>
      </c>
      <c r="E30" s="38">
        <v>5063</v>
      </c>
      <c r="F30" s="38">
        <v>5100</v>
      </c>
      <c r="G30" s="38">
        <v>5126</v>
      </c>
      <c r="H30" s="39">
        <f t="shared" si="1"/>
        <v>5126</v>
      </c>
      <c r="J30" s="60">
        <f t="shared" si="2"/>
        <v>30185</v>
      </c>
      <c r="K30" s="61" t="s">
        <v>25</v>
      </c>
      <c r="L30" s="62">
        <v>75</v>
      </c>
      <c r="M30" s="50">
        <f t="shared" si="3"/>
        <v>2.4846778201093257E-3</v>
      </c>
      <c r="V30" s="2"/>
      <c r="W30" s="28"/>
    </row>
    <row r="31" spans="2:23">
      <c r="B31" s="36" t="s">
        <v>26</v>
      </c>
      <c r="C31" s="56">
        <f t="shared" si="0"/>
        <v>1324</v>
      </c>
      <c r="D31" s="38">
        <v>1324</v>
      </c>
      <c r="E31" s="38">
        <v>1360</v>
      </c>
      <c r="F31" s="38">
        <v>1385</v>
      </c>
      <c r="G31" s="38">
        <v>1329</v>
      </c>
      <c r="H31" s="39">
        <f t="shared" si="1"/>
        <v>1329</v>
      </c>
      <c r="J31" s="60">
        <f t="shared" si="2"/>
        <v>8051</v>
      </c>
      <c r="K31" s="61" t="s">
        <v>26</v>
      </c>
      <c r="L31" s="62">
        <v>11</v>
      </c>
      <c r="M31" s="50">
        <f t="shared" si="3"/>
        <v>1.3662899018755433E-3</v>
      </c>
      <c r="V31" s="2"/>
      <c r="W31" s="28"/>
    </row>
    <row r="32" spans="2:23">
      <c r="B32" s="36" t="s">
        <v>27</v>
      </c>
      <c r="C32" s="56">
        <f t="shared" si="0"/>
        <v>1523</v>
      </c>
      <c r="D32" s="38">
        <v>1523</v>
      </c>
      <c r="E32" s="38">
        <v>1570</v>
      </c>
      <c r="F32" s="38">
        <v>1597</v>
      </c>
      <c r="G32" s="38">
        <v>1565</v>
      </c>
      <c r="H32" s="39">
        <f t="shared" si="1"/>
        <v>1565</v>
      </c>
      <c r="J32" s="60">
        <f t="shared" si="2"/>
        <v>9343</v>
      </c>
      <c r="K32" s="61" t="s">
        <v>27</v>
      </c>
      <c r="L32" s="62">
        <v>26</v>
      </c>
      <c r="M32" s="50">
        <f t="shared" si="3"/>
        <v>2.7828320667879695E-3</v>
      </c>
      <c r="V32" s="2"/>
      <c r="W32" s="28"/>
    </row>
    <row r="33" spans="2:23">
      <c r="B33" s="36" t="s">
        <v>28</v>
      </c>
      <c r="C33" s="56">
        <f t="shared" si="0"/>
        <v>2228</v>
      </c>
      <c r="D33" s="38">
        <v>2228</v>
      </c>
      <c r="E33" s="38">
        <v>2327</v>
      </c>
      <c r="F33" s="38">
        <v>2437</v>
      </c>
      <c r="G33" s="38">
        <v>2541</v>
      </c>
      <c r="H33" s="39">
        <f t="shared" si="1"/>
        <v>2541</v>
      </c>
      <c r="J33" s="60">
        <f t="shared" si="2"/>
        <v>14302</v>
      </c>
      <c r="K33" s="61" t="s">
        <v>28</v>
      </c>
      <c r="L33" s="62">
        <v>19</v>
      </c>
      <c r="M33" s="50">
        <f t="shared" si="3"/>
        <v>1.3284855264997903E-3</v>
      </c>
      <c r="V33" s="2"/>
      <c r="W33" s="28"/>
    </row>
    <row r="34" spans="2:23">
      <c r="B34" s="36" t="s">
        <v>29</v>
      </c>
      <c r="C34" s="56">
        <f t="shared" si="0"/>
        <v>2349</v>
      </c>
      <c r="D34" s="38">
        <v>2349</v>
      </c>
      <c r="E34" s="38">
        <v>2405</v>
      </c>
      <c r="F34" s="38">
        <v>2207</v>
      </c>
      <c r="G34" s="38">
        <v>2282</v>
      </c>
      <c r="H34" s="39">
        <f t="shared" si="1"/>
        <v>2282</v>
      </c>
      <c r="J34" s="60">
        <f t="shared" si="2"/>
        <v>13874</v>
      </c>
      <c r="K34" s="61" t="s">
        <v>29</v>
      </c>
      <c r="L34" s="62">
        <v>21</v>
      </c>
      <c r="M34" s="50">
        <f t="shared" si="3"/>
        <v>1.5136226034308778E-3</v>
      </c>
      <c r="V34" s="2"/>
      <c r="W34" s="28"/>
    </row>
    <row r="35" spans="2:23">
      <c r="B35" s="36" t="s">
        <v>30</v>
      </c>
      <c r="C35" s="56">
        <f t="shared" si="0"/>
        <v>18961</v>
      </c>
      <c r="D35" s="38">
        <v>18961</v>
      </c>
      <c r="E35" s="38">
        <v>19436</v>
      </c>
      <c r="F35" s="38">
        <v>19443</v>
      </c>
      <c r="G35" s="38">
        <v>19077</v>
      </c>
      <c r="H35" s="39">
        <f t="shared" si="1"/>
        <v>19077</v>
      </c>
      <c r="J35" s="60">
        <f t="shared" si="2"/>
        <v>114955</v>
      </c>
      <c r="K35" s="61" t="s">
        <v>30</v>
      </c>
      <c r="L35" s="62">
        <v>153</v>
      </c>
      <c r="M35" s="50">
        <f t="shared" si="3"/>
        <v>1.3309555913183419E-3</v>
      </c>
      <c r="V35" s="2"/>
      <c r="W35" s="28"/>
    </row>
    <row r="36" spans="2:23">
      <c r="B36" s="36" t="s">
        <v>31</v>
      </c>
      <c r="C36" s="56">
        <f t="shared" si="0"/>
        <v>1076</v>
      </c>
      <c r="D36" s="38">
        <v>1076</v>
      </c>
      <c r="E36" s="38">
        <v>1090</v>
      </c>
      <c r="F36" s="38">
        <v>1062</v>
      </c>
      <c r="G36" s="38">
        <v>1108</v>
      </c>
      <c r="H36" s="39">
        <f t="shared" si="1"/>
        <v>1108</v>
      </c>
      <c r="J36" s="60">
        <f t="shared" si="2"/>
        <v>6520</v>
      </c>
      <c r="K36" s="61" t="s">
        <v>31</v>
      </c>
      <c r="L36" s="62">
        <v>11</v>
      </c>
      <c r="M36" s="50">
        <f t="shared" si="3"/>
        <v>1.6871165644171779E-3</v>
      </c>
      <c r="V36" s="2"/>
      <c r="W36" s="28"/>
    </row>
    <row r="37" spans="2:23">
      <c r="B37" s="36" t="s">
        <v>32</v>
      </c>
      <c r="C37" s="56">
        <f t="shared" si="0"/>
        <v>38241</v>
      </c>
      <c r="D37" s="38">
        <v>38241</v>
      </c>
      <c r="E37" s="38">
        <v>38968</v>
      </c>
      <c r="F37" s="38">
        <v>38675</v>
      </c>
      <c r="G37" s="38">
        <v>37969</v>
      </c>
      <c r="H37" s="39">
        <f t="shared" si="1"/>
        <v>37969</v>
      </c>
      <c r="J37" s="60">
        <f t="shared" si="2"/>
        <v>230063</v>
      </c>
      <c r="K37" s="61" t="s">
        <v>32</v>
      </c>
      <c r="L37" s="62">
        <v>174</v>
      </c>
      <c r="M37" s="50">
        <f t="shared" si="3"/>
        <v>7.5631457470345075E-4</v>
      </c>
      <c r="V37" s="2"/>
      <c r="W37" s="28"/>
    </row>
    <row r="38" spans="2:23">
      <c r="B38" s="36" t="s">
        <v>33</v>
      </c>
      <c r="C38" s="56">
        <f t="shared" si="0"/>
        <v>9233</v>
      </c>
      <c r="D38" s="38">
        <v>9233</v>
      </c>
      <c r="E38" s="38">
        <v>9486</v>
      </c>
      <c r="F38" s="38">
        <v>9299</v>
      </c>
      <c r="G38" s="38">
        <v>9233</v>
      </c>
      <c r="H38" s="39">
        <f t="shared" si="1"/>
        <v>9233</v>
      </c>
      <c r="J38" s="60">
        <f t="shared" ref="J38:J58" si="4">SUM(C38:H38)</f>
        <v>55717</v>
      </c>
      <c r="K38" s="61" t="s">
        <v>33</v>
      </c>
      <c r="L38" s="62">
        <v>130</v>
      </c>
      <c r="M38" s="50">
        <f t="shared" si="3"/>
        <v>2.3332196636574117E-3</v>
      </c>
      <c r="V38" s="2"/>
      <c r="W38" s="28"/>
    </row>
    <row r="39" spans="2:23">
      <c r="B39" s="36" t="s">
        <v>34</v>
      </c>
      <c r="C39" s="56">
        <f t="shared" si="0"/>
        <v>1606</v>
      </c>
      <c r="D39" s="38">
        <v>1606</v>
      </c>
      <c r="E39" s="38">
        <v>1731</v>
      </c>
      <c r="F39" s="38">
        <v>1669</v>
      </c>
      <c r="G39" s="38">
        <v>1582</v>
      </c>
      <c r="H39" s="39">
        <f t="shared" si="1"/>
        <v>1582</v>
      </c>
      <c r="J39" s="60">
        <f t="shared" si="4"/>
        <v>9776</v>
      </c>
      <c r="K39" s="61" t="s">
        <v>34</v>
      </c>
      <c r="L39" s="62">
        <v>17</v>
      </c>
      <c r="M39" s="50">
        <f t="shared" si="3"/>
        <v>1.7389525368248773E-3</v>
      </c>
      <c r="V39" s="2"/>
      <c r="W39" s="28"/>
    </row>
    <row r="40" spans="2:23">
      <c r="B40" s="36" t="s">
        <v>35</v>
      </c>
      <c r="C40" s="56">
        <f t="shared" si="0"/>
        <v>14325</v>
      </c>
      <c r="D40" s="38">
        <v>14325</v>
      </c>
      <c r="E40" s="38">
        <v>14835</v>
      </c>
      <c r="F40" s="38">
        <v>14599</v>
      </c>
      <c r="G40" s="38">
        <v>14707</v>
      </c>
      <c r="H40" s="39">
        <f t="shared" si="1"/>
        <v>14707</v>
      </c>
      <c r="J40" s="60">
        <f t="shared" si="4"/>
        <v>87498</v>
      </c>
      <c r="K40" s="61" t="s">
        <v>35</v>
      </c>
      <c r="L40" s="62">
        <v>201</v>
      </c>
      <c r="M40" s="50">
        <f t="shared" si="3"/>
        <v>2.2971953644654736E-3</v>
      </c>
      <c r="V40" s="2"/>
      <c r="W40" s="28"/>
    </row>
    <row r="41" spans="2:23">
      <c r="B41" s="36" t="s">
        <v>36</v>
      </c>
      <c r="C41" s="56">
        <f t="shared" si="0"/>
        <v>2486</v>
      </c>
      <c r="D41" s="38">
        <v>2486</v>
      </c>
      <c r="E41" s="38">
        <v>2687</v>
      </c>
      <c r="F41" s="38">
        <v>2743</v>
      </c>
      <c r="G41" s="38">
        <v>2652</v>
      </c>
      <c r="H41" s="39">
        <f t="shared" si="1"/>
        <v>2652</v>
      </c>
      <c r="J41" s="60">
        <f t="shared" si="4"/>
        <v>15706</v>
      </c>
      <c r="K41" s="61" t="s">
        <v>36</v>
      </c>
      <c r="L41" s="62">
        <v>73</v>
      </c>
      <c r="M41" s="50">
        <f t="shared" si="3"/>
        <v>4.6479052591366357E-3</v>
      </c>
      <c r="V41" s="2"/>
      <c r="W41" s="28"/>
    </row>
    <row r="42" spans="2:23">
      <c r="B42" s="36" t="s">
        <v>37</v>
      </c>
      <c r="C42" s="56">
        <f t="shared" si="0"/>
        <v>5161</v>
      </c>
      <c r="D42" s="38">
        <v>5161</v>
      </c>
      <c r="E42" s="38">
        <v>5332</v>
      </c>
      <c r="F42" s="38">
        <v>5289</v>
      </c>
      <c r="G42" s="38">
        <v>5247</v>
      </c>
      <c r="H42" s="39">
        <f t="shared" si="1"/>
        <v>5247</v>
      </c>
      <c r="J42" s="60">
        <f t="shared" si="4"/>
        <v>31437</v>
      </c>
      <c r="K42" s="61" t="s">
        <v>37</v>
      </c>
      <c r="L42" s="62">
        <v>62</v>
      </c>
      <c r="M42" s="50">
        <f t="shared" si="3"/>
        <v>1.972198364983936E-3</v>
      </c>
      <c r="V42" s="2"/>
      <c r="W42" s="28"/>
    </row>
    <row r="43" spans="2:23">
      <c r="B43" s="36" t="s">
        <v>38</v>
      </c>
      <c r="C43" s="56">
        <f t="shared" si="0"/>
        <v>13681</v>
      </c>
      <c r="D43" s="38">
        <v>13681</v>
      </c>
      <c r="E43" s="38">
        <v>14175</v>
      </c>
      <c r="F43" s="38">
        <v>13941</v>
      </c>
      <c r="G43" s="38">
        <v>13943</v>
      </c>
      <c r="H43" s="39">
        <f t="shared" si="1"/>
        <v>13943</v>
      </c>
      <c r="J43" s="60">
        <f t="shared" si="4"/>
        <v>83364</v>
      </c>
      <c r="K43" s="61" t="s">
        <v>38</v>
      </c>
      <c r="L43" s="62">
        <v>168</v>
      </c>
      <c r="M43" s="50">
        <f t="shared" si="3"/>
        <v>2.0152583849143515E-3</v>
      </c>
      <c r="V43" s="2"/>
      <c r="W43" s="28"/>
    </row>
    <row r="44" spans="2:23">
      <c r="B44" s="36" t="s">
        <v>39</v>
      </c>
      <c r="C44" s="56">
        <f t="shared" si="0"/>
        <v>1658</v>
      </c>
      <c r="D44" s="38">
        <v>1658</v>
      </c>
      <c r="E44" s="38">
        <v>1577</v>
      </c>
      <c r="F44" s="38">
        <v>1503</v>
      </c>
      <c r="G44" s="38">
        <v>1570</v>
      </c>
      <c r="H44" s="39">
        <f t="shared" si="1"/>
        <v>1570</v>
      </c>
      <c r="J44" s="60">
        <f t="shared" si="4"/>
        <v>9536</v>
      </c>
      <c r="K44" s="61" t="s">
        <v>39</v>
      </c>
      <c r="L44" s="62">
        <v>10</v>
      </c>
      <c r="M44" s="50">
        <f t="shared" si="3"/>
        <v>1.0486577181208054E-3</v>
      </c>
      <c r="V44" s="2"/>
      <c r="W44" s="28"/>
    </row>
    <row r="45" spans="2:23">
      <c r="B45" s="36" t="s">
        <v>40</v>
      </c>
      <c r="C45" s="56">
        <f t="shared" si="0"/>
        <v>4878</v>
      </c>
      <c r="D45" s="38">
        <v>4878</v>
      </c>
      <c r="E45" s="38">
        <v>4970</v>
      </c>
      <c r="F45" s="38">
        <v>5091</v>
      </c>
      <c r="G45" s="38">
        <v>4948</v>
      </c>
      <c r="H45" s="39">
        <f t="shared" si="1"/>
        <v>4948</v>
      </c>
      <c r="J45" s="60">
        <f t="shared" si="4"/>
        <v>29713</v>
      </c>
      <c r="K45" s="61" t="s">
        <v>40</v>
      </c>
      <c r="L45" s="62">
        <v>35</v>
      </c>
      <c r="M45" s="50">
        <f t="shared" si="3"/>
        <v>1.1779355837512201E-3</v>
      </c>
      <c r="V45" s="2"/>
      <c r="W45" s="28"/>
    </row>
    <row r="46" spans="2:23">
      <c r="B46" s="36" t="s">
        <v>41</v>
      </c>
      <c r="C46" s="56">
        <f t="shared" si="0"/>
        <v>733</v>
      </c>
      <c r="D46" s="38">
        <v>733</v>
      </c>
      <c r="E46" s="38">
        <v>750</v>
      </c>
      <c r="F46" s="38">
        <v>731</v>
      </c>
      <c r="G46" s="38">
        <v>708</v>
      </c>
      <c r="H46" s="39">
        <f t="shared" si="1"/>
        <v>708</v>
      </c>
      <c r="J46" s="60">
        <f t="shared" si="4"/>
        <v>4363</v>
      </c>
      <c r="K46" s="61" t="s">
        <v>41</v>
      </c>
      <c r="L46" s="62">
        <v>7</v>
      </c>
      <c r="M46" s="50">
        <f t="shared" si="3"/>
        <v>1.6044006417602567E-3</v>
      </c>
      <c r="V46" s="2"/>
      <c r="W46" s="28"/>
    </row>
    <row r="47" spans="2:23">
      <c r="B47" s="36" t="s">
        <v>42</v>
      </c>
      <c r="C47" s="56">
        <f t="shared" si="0"/>
        <v>5687</v>
      </c>
      <c r="D47" s="38">
        <v>5687</v>
      </c>
      <c r="E47" s="38">
        <v>5980</v>
      </c>
      <c r="F47" s="38">
        <v>5958</v>
      </c>
      <c r="G47" s="38">
        <v>5919</v>
      </c>
      <c r="H47" s="39">
        <f t="shared" si="1"/>
        <v>5919</v>
      </c>
      <c r="J47" s="60">
        <f t="shared" si="4"/>
        <v>35150</v>
      </c>
      <c r="K47" s="61" t="s">
        <v>42</v>
      </c>
      <c r="L47" s="62">
        <v>64</v>
      </c>
      <c r="M47" s="50">
        <f t="shared" si="3"/>
        <v>1.8207681365576102E-3</v>
      </c>
      <c r="V47" s="2"/>
      <c r="W47" s="28"/>
    </row>
    <row r="48" spans="2:23">
      <c r="B48" s="36" t="s">
        <v>43</v>
      </c>
      <c r="C48" s="56">
        <f t="shared" si="0"/>
        <v>35833</v>
      </c>
      <c r="D48" s="38">
        <v>35833</v>
      </c>
      <c r="E48" s="38">
        <v>37374</v>
      </c>
      <c r="F48" s="38">
        <v>37921</v>
      </c>
      <c r="G48" s="38">
        <v>38735</v>
      </c>
      <c r="H48" s="39">
        <f t="shared" si="1"/>
        <v>38735</v>
      </c>
      <c r="J48" s="60">
        <f t="shared" si="4"/>
        <v>224431</v>
      </c>
      <c r="K48" s="61" t="s">
        <v>43</v>
      </c>
      <c r="L48" s="62">
        <v>730</v>
      </c>
      <c r="M48" s="50">
        <f t="shared" si="3"/>
        <v>3.2526700856833502E-3</v>
      </c>
      <c r="V48" s="2"/>
      <c r="W48" s="28"/>
    </row>
    <row r="49" spans="2:23">
      <c r="B49" s="36" t="s">
        <v>44</v>
      </c>
      <c r="C49" s="56">
        <f t="shared" si="0"/>
        <v>2759</v>
      </c>
      <c r="D49" s="38">
        <v>2759</v>
      </c>
      <c r="E49" s="38">
        <v>2881</v>
      </c>
      <c r="F49" s="38">
        <v>2989</v>
      </c>
      <c r="G49" s="38">
        <v>2996</v>
      </c>
      <c r="H49" s="39">
        <f t="shared" si="1"/>
        <v>2996</v>
      </c>
      <c r="J49" s="60">
        <f t="shared" si="4"/>
        <v>17380</v>
      </c>
      <c r="K49" s="61" t="s">
        <v>44</v>
      </c>
      <c r="L49" s="62">
        <v>26</v>
      </c>
      <c r="M49" s="50">
        <f t="shared" si="3"/>
        <v>1.4959723820483315E-3</v>
      </c>
      <c r="V49" s="2"/>
      <c r="W49" s="28"/>
    </row>
    <row r="50" spans="2:23">
      <c r="B50" s="36" t="s">
        <v>45</v>
      </c>
      <c r="C50" s="56">
        <f t="shared" si="0"/>
        <v>1058</v>
      </c>
      <c r="D50" s="38">
        <v>1058</v>
      </c>
      <c r="E50" s="38">
        <v>1070</v>
      </c>
      <c r="F50" s="38">
        <v>1053</v>
      </c>
      <c r="G50" s="38">
        <v>1093</v>
      </c>
      <c r="H50" s="39">
        <f t="shared" si="1"/>
        <v>1093</v>
      </c>
      <c r="J50" s="60">
        <f t="shared" si="4"/>
        <v>6425</v>
      </c>
      <c r="K50" s="61" t="s">
        <v>45</v>
      </c>
      <c r="L50" s="62">
        <v>8</v>
      </c>
      <c r="M50" s="50">
        <f t="shared" si="3"/>
        <v>1.2451361867704281E-3</v>
      </c>
      <c r="V50" s="2"/>
      <c r="W50" s="28"/>
    </row>
    <row r="51" spans="2:23">
      <c r="B51" s="36" t="s">
        <v>46</v>
      </c>
      <c r="C51" s="56">
        <f t="shared" si="0"/>
        <v>6308</v>
      </c>
      <c r="D51" s="38">
        <v>6308</v>
      </c>
      <c r="E51" s="38">
        <v>6619</v>
      </c>
      <c r="F51" s="38">
        <v>6542</v>
      </c>
      <c r="G51" s="38">
        <v>6626</v>
      </c>
      <c r="H51" s="39">
        <f t="shared" si="1"/>
        <v>6626</v>
      </c>
      <c r="J51" s="60">
        <f t="shared" si="4"/>
        <v>39029</v>
      </c>
      <c r="K51" s="61" t="s">
        <v>46</v>
      </c>
      <c r="L51" s="62">
        <v>55</v>
      </c>
      <c r="M51" s="50">
        <f t="shared" si="3"/>
        <v>1.4092085372415383E-3</v>
      </c>
      <c r="V51" s="2"/>
      <c r="W51" s="28"/>
    </row>
    <row r="52" spans="2:23">
      <c r="B52" s="36" t="s">
        <v>47</v>
      </c>
      <c r="C52" s="56">
        <f t="shared" si="0"/>
        <v>10892</v>
      </c>
      <c r="D52" s="38">
        <v>10892</v>
      </c>
      <c r="E52" s="38">
        <v>11451</v>
      </c>
      <c r="F52" s="38">
        <v>11262</v>
      </c>
      <c r="G52" s="38">
        <v>11365</v>
      </c>
      <c r="H52" s="39">
        <f t="shared" si="1"/>
        <v>11365</v>
      </c>
      <c r="J52" s="60">
        <f t="shared" si="4"/>
        <v>67227</v>
      </c>
      <c r="K52" s="61" t="s">
        <v>47</v>
      </c>
      <c r="L52" s="62">
        <v>135</v>
      </c>
      <c r="M52" s="50">
        <f t="shared" si="3"/>
        <v>2.0081217368021777E-3</v>
      </c>
      <c r="V52" s="2"/>
      <c r="W52" s="28"/>
    </row>
    <row r="53" spans="2:23">
      <c r="B53" s="36" t="s">
        <v>48</v>
      </c>
      <c r="C53" s="56">
        <f t="shared" si="0"/>
        <v>795</v>
      </c>
      <c r="D53" s="38">
        <v>795</v>
      </c>
      <c r="E53" s="38">
        <v>802</v>
      </c>
      <c r="F53" s="38">
        <v>861</v>
      </c>
      <c r="G53" s="38">
        <v>846</v>
      </c>
      <c r="H53" s="39">
        <f t="shared" si="1"/>
        <v>846</v>
      </c>
      <c r="J53" s="60">
        <f t="shared" si="4"/>
        <v>4945</v>
      </c>
      <c r="K53" s="61" t="s">
        <v>48</v>
      </c>
      <c r="L53" s="62">
        <v>8</v>
      </c>
      <c r="M53" s="50">
        <f t="shared" si="3"/>
        <v>1.6177957532861476E-3</v>
      </c>
      <c r="V53" s="2"/>
      <c r="W53" s="28"/>
    </row>
    <row r="54" spans="2:23">
      <c r="B54" s="36" t="s">
        <v>49</v>
      </c>
      <c r="C54" s="56">
        <f t="shared" si="0"/>
        <v>7180</v>
      </c>
      <c r="D54" s="38">
        <v>7180</v>
      </c>
      <c r="E54" s="38">
        <v>7550</v>
      </c>
      <c r="F54" s="38">
        <v>7479</v>
      </c>
      <c r="G54" s="38">
        <v>7592</v>
      </c>
      <c r="H54" s="39">
        <f t="shared" si="1"/>
        <v>7592</v>
      </c>
      <c r="J54" s="60">
        <f t="shared" si="4"/>
        <v>44573</v>
      </c>
      <c r="K54" s="61" t="s">
        <v>49</v>
      </c>
      <c r="L54" s="62">
        <v>110</v>
      </c>
      <c r="M54" s="50">
        <f t="shared" si="3"/>
        <v>2.467861710003814E-3</v>
      </c>
      <c r="V54" s="2"/>
      <c r="W54" s="28"/>
    </row>
    <row r="55" spans="2:23">
      <c r="B55" s="36" t="s">
        <v>50</v>
      </c>
      <c r="C55" s="56">
        <f t="shared" si="0"/>
        <v>305</v>
      </c>
      <c r="D55" s="38">
        <v>305</v>
      </c>
      <c r="E55" s="38">
        <v>343</v>
      </c>
      <c r="F55" s="38">
        <v>363</v>
      </c>
      <c r="G55" s="38">
        <v>332</v>
      </c>
      <c r="H55" s="39">
        <f t="shared" si="1"/>
        <v>332</v>
      </c>
      <c r="J55" s="60">
        <f t="shared" si="4"/>
        <v>1980</v>
      </c>
      <c r="K55" s="61" t="s">
        <v>50</v>
      </c>
      <c r="L55" s="62">
        <v>5</v>
      </c>
      <c r="M55" s="50">
        <f t="shared" si="3"/>
        <v>2.5252525252525255E-3</v>
      </c>
      <c r="V55" s="2"/>
      <c r="W55" s="28"/>
    </row>
    <row r="56" spans="2:23">
      <c r="B56" s="36" t="s">
        <v>51</v>
      </c>
      <c r="C56" s="56">
        <f t="shared" si="0"/>
        <v>758</v>
      </c>
      <c r="D56" s="38">
        <v>758</v>
      </c>
      <c r="E56" s="38">
        <v>771</v>
      </c>
      <c r="F56" s="38">
        <v>492</v>
      </c>
      <c r="G56" s="38">
        <v>441</v>
      </c>
      <c r="H56" s="39">
        <f t="shared" si="1"/>
        <v>441</v>
      </c>
      <c r="J56" s="60">
        <f t="shared" si="4"/>
        <v>3661</v>
      </c>
      <c r="K56" s="61" t="s">
        <v>51</v>
      </c>
      <c r="L56" s="62">
        <v>4</v>
      </c>
      <c r="M56" s="50">
        <f t="shared" si="3"/>
        <v>1.0925976509150504E-3</v>
      </c>
      <c r="V56" s="2"/>
      <c r="W56" s="28"/>
    </row>
    <row r="57" spans="2:23">
      <c r="B57" s="36" t="s">
        <v>52</v>
      </c>
      <c r="C57" s="56">
        <f t="shared" si="0"/>
        <v>1530</v>
      </c>
      <c r="D57" s="38">
        <v>1530</v>
      </c>
      <c r="E57" s="38">
        <v>1662</v>
      </c>
      <c r="F57" s="38">
        <v>1520</v>
      </c>
      <c r="G57" s="38">
        <v>1407</v>
      </c>
      <c r="H57" s="39">
        <f t="shared" si="1"/>
        <v>1407</v>
      </c>
      <c r="J57" s="60">
        <f t="shared" si="4"/>
        <v>9056</v>
      </c>
      <c r="K57" s="61" t="s">
        <v>52</v>
      </c>
      <c r="L57" s="62">
        <v>22</v>
      </c>
      <c r="M57" s="50">
        <f t="shared" si="3"/>
        <v>2.4293286219081271E-3</v>
      </c>
      <c r="V57" s="2"/>
      <c r="W57" s="28"/>
    </row>
    <row r="58" spans="2:23">
      <c r="B58" s="46" t="s">
        <v>0</v>
      </c>
      <c r="C58" s="58">
        <f>D58</f>
        <v>287498</v>
      </c>
      <c r="D58" s="59">
        <v>287498</v>
      </c>
      <c r="E58" s="48">
        <v>295594</v>
      </c>
      <c r="F58" s="48">
        <v>297995</v>
      </c>
      <c r="G58" s="48">
        <v>297343</v>
      </c>
      <c r="H58" s="49">
        <f>G58</f>
        <v>297343</v>
      </c>
      <c r="J58" s="63">
        <f t="shared" si="4"/>
        <v>1763271</v>
      </c>
      <c r="K58" s="64" t="s">
        <v>0</v>
      </c>
      <c r="L58" s="64">
        <f>SUM(L6:L55)</f>
        <v>4956</v>
      </c>
      <c r="M58" s="51">
        <f>L58/J58</f>
        <v>2.8106853682729428E-3</v>
      </c>
      <c r="V58" s="2"/>
      <c r="W58" s="28"/>
    </row>
    <row r="59" spans="2:23">
      <c r="B59" s="36" t="s">
        <v>53</v>
      </c>
      <c r="C59" s="56">
        <f>D59</f>
        <v>133</v>
      </c>
      <c r="D59" s="38">
        <v>133</v>
      </c>
      <c r="E59" s="38">
        <v>124</v>
      </c>
      <c r="F59" s="38">
        <v>95</v>
      </c>
      <c r="G59" s="38">
        <v>114</v>
      </c>
      <c r="H59" s="39">
        <f>G59</f>
        <v>114</v>
      </c>
      <c r="J59" s="4"/>
    </row>
    <row r="60" spans="2:23">
      <c r="B60" s="40" t="s">
        <v>54</v>
      </c>
      <c r="C60" s="57">
        <f>D60</f>
        <v>6</v>
      </c>
      <c r="D60" s="42">
        <v>6</v>
      </c>
      <c r="E60" s="42" t="s">
        <v>55</v>
      </c>
      <c r="F60" s="42">
        <v>2</v>
      </c>
      <c r="G60" s="42" t="s">
        <v>55</v>
      </c>
      <c r="H60" s="43" t="str">
        <f>G60</f>
        <v xml:space="preserve">        -</v>
      </c>
    </row>
  </sheetData>
  <sheetProtection password="E5B0" sheet="1" objects="1" scenarios="1"/>
  <sortState ref="V6:W58">
    <sortCondition descending="1" ref="W9"/>
  </sortState>
  <hyperlinks>
    <hyperlink ref="A2" r:id="rId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M64"/>
  <sheetViews>
    <sheetView workbookViewId="0">
      <selection activeCell="G4" sqref="G4"/>
    </sheetView>
  </sheetViews>
  <sheetFormatPr baseColWidth="10" defaultColWidth="8.83203125" defaultRowHeight="14" x14ac:dyDescent="0"/>
  <cols>
    <col min="1" max="1" width="18.5" customWidth="1"/>
    <col min="2" max="2" width="20.1640625" bestFit="1" customWidth="1"/>
    <col min="3" max="3" width="24.1640625" bestFit="1" customWidth="1"/>
    <col min="4" max="4" width="22.5" customWidth="1"/>
    <col min="5" max="5" width="7.1640625" customWidth="1"/>
    <col min="7" max="7" width="13.5" bestFit="1" customWidth="1"/>
    <col min="8" max="12" width="12.83203125" bestFit="1" customWidth="1"/>
  </cols>
  <sheetData>
    <row r="1" spans="1:13">
      <c r="A1" s="85" t="s">
        <v>73</v>
      </c>
    </row>
    <row r="2" spans="1:13">
      <c r="A2" s="75" t="s">
        <v>72</v>
      </c>
      <c r="B2" s="75"/>
    </row>
    <row r="3" spans="1:13">
      <c r="A3" s="76" t="s">
        <v>71</v>
      </c>
      <c r="B3" s="75"/>
    </row>
    <row r="4" spans="1:13">
      <c r="A4" s="77" t="s">
        <v>74</v>
      </c>
      <c r="B4" s="75"/>
    </row>
    <row r="5" spans="1:13">
      <c r="A5" s="78" t="s">
        <v>75</v>
      </c>
      <c r="B5" s="75"/>
    </row>
    <row r="6" spans="1:13">
      <c r="B6" s="74"/>
    </row>
    <row r="7" spans="1:13" ht="56.25" customHeight="1">
      <c r="A7" s="23" t="s">
        <v>61</v>
      </c>
      <c r="B7" s="23" t="s">
        <v>69</v>
      </c>
      <c r="C7" s="23" t="s">
        <v>67</v>
      </c>
      <c r="D7" s="73" t="s">
        <v>68</v>
      </c>
      <c r="F7" s="106" t="s">
        <v>59</v>
      </c>
      <c r="G7" s="106">
        <v>2009</v>
      </c>
      <c r="H7" s="106">
        <v>2010</v>
      </c>
      <c r="I7" s="106">
        <v>2011</v>
      </c>
      <c r="J7" s="106">
        <v>2012</v>
      </c>
      <c r="K7" s="106">
        <v>2013</v>
      </c>
      <c r="L7" s="106">
        <v>2014</v>
      </c>
      <c r="M7" s="71"/>
    </row>
    <row r="8" spans="1:13">
      <c r="A8" s="21" t="s">
        <v>1</v>
      </c>
      <c r="B8" s="22">
        <v>104163780872</v>
      </c>
      <c r="C8" s="22">
        <v>690628669</v>
      </c>
      <c r="D8" s="10">
        <v>6.6302189035233657E-3</v>
      </c>
      <c r="F8" s="67" t="s">
        <v>1</v>
      </c>
      <c r="G8" s="68">
        <v>12354803017</v>
      </c>
      <c r="H8" s="68">
        <v>15495257436</v>
      </c>
      <c r="I8" s="68">
        <v>17927675723</v>
      </c>
      <c r="J8" s="68">
        <v>19577447019</v>
      </c>
      <c r="K8" s="68">
        <v>19291040986</v>
      </c>
      <c r="L8" s="68">
        <v>19517556691</v>
      </c>
    </row>
    <row r="9" spans="1:13">
      <c r="A9" s="24" t="s">
        <v>2</v>
      </c>
      <c r="B9" s="25">
        <v>26908299977</v>
      </c>
      <c r="C9" s="25">
        <v>161031045</v>
      </c>
      <c r="D9" s="15">
        <v>5.9844377064936123E-3</v>
      </c>
      <c r="F9" s="69" t="s">
        <v>2</v>
      </c>
      <c r="G9" s="70">
        <v>3270429748</v>
      </c>
      <c r="H9" s="70">
        <v>4154776632</v>
      </c>
      <c r="I9" s="70">
        <v>5258939493</v>
      </c>
      <c r="J9" s="70">
        <v>4543391666</v>
      </c>
      <c r="K9" s="70">
        <v>4527643698</v>
      </c>
      <c r="L9" s="70">
        <v>5153118740</v>
      </c>
    </row>
    <row r="10" spans="1:13">
      <c r="A10" s="21" t="s">
        <v>3</v>
      </c>
      <c r="B10" s="22">
        <v>106567733939</v>
      </c>
      <c r="C10" s="22">
        <v>1137277605</v>
      </c>
      <c r="D10" s="10">
        <v>1.0671875650945007E-2</v>
      </c>
      <c r="F10" s="69" t="s">
        <v>3</v>
      </c>
      <c r="G10" s="70">
        <v>14023462270</v>
      </c>
      <c r="H10" s="70">
        <v>15720859418</v>
      </c>
      <c r="I10" s="70">
        <v>17884512214</v>
      </c>
      <c r="J10" s="70">
        <v>18405178450</v>
      </c>
      <c r="K10" s="70">
        <v>19410146115</v>
      </c>
      <c r="L10" s="70">
        <v>21123575472</v>
      </c>
    </row>
    <row r="11" spans="1:13">
      <c r="A11" s="24" t="s">
        <v>4</v>
      </c>
      <c r="B11" s="25">
        <v>37723662833</v>
      </c>
      <c r="C11" s="25">
        <v>629840301</v>
      </c>
      <c r="D11" s="15">
        <v>1.6696159749604873E-2</v>
      </c>
      <c r="F11" s="69" t="s">
        <v>4</v>
      </c>
      <c r="G11" s="70">
        <v>5266978589</v>
      </c>
      <c r="H11" s="70">
        <v>5219461184</v>
      </c>
      <c r="I11" s="70">
        <v>5610951001</v>
      </c>
      <c r="J11" s="70">
        <v>7615385224</v>
      </c>
      <c r="K11" s="70">
        <v>7153966383</v>
      </c>
      <c r="L11" s="70">
        <v>6856920452</v>
      </c>
    </row>
    <row r="12" spans="1:13">
      <c r="A12" s="21" t="s">
        <v>5</v>
      </c>
      <c r="B12" s="22">
        <v>926628992901</v>
      </c>
      <c r="C12" s="22">
        <v>18651870680</v>
      </c>
      <c r="D12" s="10">
        <v>2.0128736336650264E-2</v>
      </c>
      <c r="F12" s="69" t="s">
        <v>5</v>
      </c>
      <c r="G12" s="70">
        <v>120079965765</v>
      </c>
      <c r="H12" s="70">
        <v>143208226608</v>
      </c>
      <c r="I12" s="70">
        <v>159421393886</v>
      </c>
      <c r="J12" s="70">
        <v>161746034138</v>
      </c>
      <c r="K12" s="70">
        <v>168044753621</v>
      </c>
      <c r="L12" s="70">
        <v>174128618883</v>
      </c>
    </row>
    <row r="13" spans="1:13">
      <c r="A13" s="24" t="s">
        <v>6</v>
      </c>
      <c r="B13" s="25">
        <v>45013272405</v>
      </c>
      <c r="C13" s="25">
        <v>648244852</v>
      </c>
      <c r="D13" s="15">
        <v>1.4401193633902387E-2</v>
      </c>
      <c r="F13" s="69" t="s">
        <v>6</v>
      </c>
      <c r="G13" s="70">
        <v>5867265731</v>
      </c>
      <c r="H13" s="70">
        <v>6726497299</v>
      </c>
      <c r="I13" s="70">
        <v>7338212066</v>
      </c>
      <c r="J13" s="70">
        <v>8167096543</v>
      </c>
      <c r="K13" s="70">
        <v>8546539846</v>
      </c>
      <c r="L13" s="70">
        <v>8367660920</v>
      </c>
    </row>
    <row r="14" spans="1:13">
      <c r="A14" s="21" t="s">
        <v>7</v>
      </c>
      <c r="B14" s="22">
        <v>94477015621</v>
      </c>
      <c r="C14" s="22">
        <v>2976054380</v>
      </c>
      <c r="D14" s="10">
        <v>3.1500300474547313E-2</v>
      </c>
      <c r="F14" s="67" t="s">
        <v>7</v>
      </c>
      <c r="G14" s="68">
        <v>13978898792</v>
      </c>
      <c r="H14" s="68">
        <v>16028821292</v>
      </c>
      <c r="I14" s="68">
        <v>16232753929</v>
      </c>
      <c r="J14" s="68">
        <v>15871700468</v>
      </c>
      <c r="K14" s="68">
        <v>16423647575</v>
      </c>
      <c r="L14" s="68">
        <v>15941193565</v>
      </c>
    </row>
    <row r="15" spans="1:13">
      <c r="A15" s="24" t="s">
        <v>8</v>
      </c>
      <c r="B15" s="25">
        <v>30521806694</v>
      </c>
      <c r="C15" s="25">
        <v>133367634</v>
      </c>
      <c r="D15" s="15">
        <v>4.3695851735479838E-3</v>
      </c>
      <c r="F15" s="69" t="s">
        <v>8</v>
      </c>
      <c r="G15" s="70">
        <v>4311773339</v>
      </c>
      <c r="H15" s="70">
        <v>4945070165</v>
      </c>
      <c r="I15" s="70">
        <v>5516259705</v>
      </c>
      <c r="J15" s="70">
        <v>5113542600</v>
      </c>
      <c r="K15" s="70">
        <v>5342693240</v>
      </c>
      <c r="L15" s="70">
        <v>5292467645</v>
      </c>
    </row>
    <row r="16" spans="1:13" ht="24">
      <c r="A16" s="21" t="s">
        <v>51</v>
      </c>
      <c r="B16" s="22">
        <v>9272065948</v>
      </c>
      <c r="C16" s="22">
        <v>135009096</v>
      </c>
      <c r="D16" s="10">
        <v>1.4560842940199503E-2</v>
      </c>
      <c r="F16" s="69" t="s">
        <v>51</v>
      </c>
      <c r="G16" s="70">
        <v>1090543044</v>
      </c>
      <c r="H16" s="70">
        <v>1482780613</v>
      </c>
      <c r="I16" s="70">
        <v>1041193908</v>
      </c>
      <c r="J16" s="70">
        <v>2014309770</v>
      </c>
      <c r="K16" s="70">
        <v>2707610323</v>
      </c>
      <c r="L16" s="70">
        <v>935628290</v>
      </c>
    </row>
    <row r="17" spans="1:12">
      <c r="A17" s="24" t="s">
        <v>9</v>
      </c>
      <c r="B17" s="25">
        <v>353510325226</v>
      </c>
      <c r="C17" s="25">
        <v>6967920850</v>
      </c>
      <c r="D17" s="15">
        <v>1.9710657236236002E-2</v>
      </c>
      <c r="F17" s="67" t="s">
        <v>9</v>
      </c>
      <c r="G17" s="68">
        <v>46888006761</v>
      </c>
      <c r="H17" s="68">
        <v>55399353874</v>
      </c>
      <c r="I17" s="68">
        <v>65009786038</v>
      </c>
      <c r="J17" s="68">
        <v>66231814379</v>
      </c>
      <c r="K17" s="68">
        <v>61344304254</v>
      </c>
      <c r="L17" s="68">
        <v>58637059920</v>
      </c>
    </row>
    <row r="18" spans="1:12">
      <c r="A18" s="21" t="s">
        <v>10</v>
      </c>
      <c r="B18" s="22">
        <v>200458686963</v>
      </c>
      <c r="C18" s="22">
        <v>4304343750</v>
      </c>
      <c r="D18" s="10">
        <v>2.1472473032782467E-2</v>
      </c>
      <c r="F18" s="69" t="s">
        <v>10</v>
      </c>
      <c r="G18" s="70">
        <v>23743041911</v>
      </c>
      <c r="H18" s="70">
        <v>28898749200</v>
      </c>
      <c r="I18" s="70">
        <v>34863073945</v>
      </c>
      <c r="J18" s="70">
        <v>36071947403</v>
      </c>
      <c r="K18" s="70">
        <v>37516582364</v>
      </c>
      <c r="L18" s="70">
        <v>39365292140</v>
      </c>
    </row>
    <row r="19" spans="1:12">
      <c r="A19" s="24" t="s">
        <v>11</v>
      </c>
      <c r="B19" s="25">
        <v>4913326874</v>
      </c>
      <c r="C19" s="25">
        <v>6177912</v>
      </c>
      <c r="D19" s="15">
        <v>1.2573785865320386E-3</v>
      </c>
      <c r="F19" s="67" t="s">
        <v>11</v>
      </c>
      <c r="G19" s="68">
        <v>563059688</v>
      </c>
      <c r="H19" s="68">
        <v>684102935</v>
      </c>
      <c r="I19" s="68">
        <v>884370236</v>
      </c>
      <c r="J19" s="68">
        <v>731691267</v>
      </c>
      <c r="K19" s="68">
        <v>597993075</v>
      </c>
      <c r="L19" s="68">
        <v>1452109673</v>
      </c>
    </row>
    <row r="20" spans="1:12">
      <c r="A20" s="21" t="s">
        <v>12</v>
      </c>
      <c r="B20" s="22">
        <v>31984120248</v>
      </c>
      <c r="C20" s="22">
        <v>169236309</v>
      </c>
      <c r="D20" s="10">
        <v>5.2912604032178288E-3</v>
      </c>
      <c r="F20" s="67" t="s">
        <v>12</v>
      </c>
      <c r="G20" s="68">
        <v>3877389493</v>
      </c>
      <c r="H20" s="68">
        <v>5156539809</v>
      </c>
      <c r="I20" s="68">
        <v>5912953426</v>
      </c>
      <c r="J20" s="68">
        <v>6119804491</v>
      </c>
      <c r="K20" s="68">
        <v>5781914158</v>
      </c>
      <c r="L20" s="68">
        <v>5135518871</v>
      </c>
    </row>
    <row r="21" spans="1:12">
      <c r="A21" s="24" t="s">
        <v>13</v>
      </c>
      <c r="B21" s="25">
        <v>359016988233</v>
      </c>
      <c r="C21" s="25">
        <v>5177884154</v>
      </c>
      <c r="D21" s="15">
        <v>1.4422393156057513E-2</v>
      </c>
      <c r="F21" s="67" t="s">
        <v>13</v>
      </c>
      <c r="G21" s="68">
        <v>41626110699</v>
      </c>
      <c r="H21" s="68">
        <v>50060707025</v>
      </c>
      <c r="I21" s="68">
        <v>64902904219</v>
      </c>
      <c r="J21" s="68">
        <v>68156581652</v>
      </c>
      <c r="K21" s="68">
        <v>66088537529</v>
      </c>
      <c r="L21" s="68">
        <v>68182147109</v>
      </c>
    </row>
    <row r="22" spans="1:12">
      <c r="A22" s="21" t="s">
        <v>14</v>
      </c>
      <c r="B22" s="22">
        <v>188017080552</v>
      </c>
      <c r="C22" s="22">
        <v>3129181774</v>
      </c>
      <c r="D22" s="10">
        <v>1.6643071814608675E-2</v>
      </c>
      <c r="F22" s="69" t="s">
        <v>14</v>
      </c>
      <c r="G22" s="70">
        <v>22907367488</v>
      </c>
      <c r="H22" s="70">
        <v>28764260136</v>
      </c>
      <c r="I22" s="70">
        <v>32332054981</v>
      </c>
      <c r="J22" s="70">
        <v>34399341472</v>
      </c>
      <c r="K22" s="70">
        <v>34161586488</v>
      </c>
      <c r="L22" s="70">
        <v>35452469987</v>
      </c>
    </row>
    <row r="23" spans="1:12">
      <c r="A23" s="24" t="s">
        <v>15</v>
      </c>
      <c r="B23" s="25">
        <v>76851905113</v>
      </c>
      <c r="C23" s="25">
        <v>218065217</v>
      </c>
      <c r="D23" s="15">
        <v>2.8374731462982674E-3</v>
      </c>
      <c r="F23" s="69" t="s">
        <v>15</v>
      </c>
      <c r="G23" s="70">
        <v>9042125564</v>
      </c>
      <c r="H23" s="70">
        <v>10879762927</v>
      </c>
      <c r="I23" s="70">
        <v>13316520712</v>
      </c>
      <c r="J23" s="70">
        <v>14624870179</v>
      </c>
      <c r="K23" s="70">
        <v>13888033672</v>
      </c>
      <c r="L23" s="70">
        <v>15100592059</v>
      </c>
    </row>
    <row r="24" spans="1:12">
      <c r="A24" s="21" t="s">
        <v>16</v>
      </c>
      <c r="B24" s="22">
        <v>66609269453</v>
      </c>
      <c r="C24" s="22">
        <v>1729202718</v>
      </c>
      <c r="D24" s="10">
        <v>2.5960391582137653E-2</v>
      </c>
      <c r="F24" s="69" t="s">
        <v>16</v>
      </c>
      <c r="G24" s="70">
        <v>8916920376</v>
      </c>
      <c r="H24" s="70">
        <v>9899680110</v>
      </c>
      <c r="I24" s="70">
        <v>11623395759</v>
      </c>
      <c r="J24" s="70">
        <v>11700899148</v>
      </c>
      <c r="K24" s="70">
        <v>12464811734</v>
      </c>
      <c r="L24" s="70">
        <v>12003562326</v>
      </c>
    </row>
    <row r="25" spans="1:12">
      <c r="A25" s="24" t="s">
        <v>17</v>
      </c>
      <c r="B25" s="25">
        <v>132153845061</v>
      </c>
      <c r="C25" s="25">
        <v>486716347</v>
      </c>
      <c r="D25" s="15">
        <v>3.6829525979765469E-3</v>
      </c>
      <c r="F25" s="69" t="s">
        <v>17</v>
      </c>
      <c r="G25" s="70">
        <v>17649768303</v>
      </c>
      <c r="H25" s="70">
        <v>19346214603</v>
      </c>
      <c r="I25" s="70">
        <v>20118878938</v>
      </c>
      <c r="J25" s="70">
        <v>22132164852</v>
      </c>
      <c r="K25" s="70">
        <v>25365588476</v>
      </c>
      <c r="L25" s="70">
        <v>27541229889</v>
      </c>
    </row>
    <row r="26" spans="1:12">
      <c r="A26" s="21" t="s">
        <v>18</v>
      </c>
      <c r="B26" s="22">
        <v>320259163088</v>
      </c>
      <c r="C26" s="22">
        <v>1072038119</v>
      </c>
      <c r="D26" s="10">
        <v>3.3474081074315056E-3</v>
      </c>
      <c r="F26" s="69" t="s">
        <v>18</v>
      </c>
      <c r="G26" s="70">
        <v>32616451452</v>
      </c>
      <c r="H26" s="70">
        <v>41370690441</v>
      </c>
      <c r="I26" s="70">
        <v>54971153986</v>
      </c>
      <c r="J26" s="70">
        <v>62877212234</v>
      </c>
      <c r="K26" s="70">
        <v>63338555809</v>
      </c>
      <c r="L26" s="70">
        <v>65085099166</v>
      </c>
    </row>
    <row r="27" spans="1:12">
      <c r="A27" s="24" t="s">
        <v>19</v>
      </c>
      <c r="B27" s="25">
        <v>17301849173</v>
      </c>
      <c r="C27" s="25">
        <v>120352679</v>
      </c>
      <c r="D27" s="15">
        <v>6.9560587308675412E-3</v>
      </c>
      <c r="F27" s="67" t="s">
        <v>19</v>
      </c>
      <c r="G27" s="68">
        <v>2231142502</v>
      </c>
      <c r="H27" s="68">
        <v>3162186695</v>
      </c>
      <c r="I27" s="68">
        <v>3422092609</v>
      </c>
      <c r="J27" s="68">
        <v>3047901866</v>
      </c>
      <c r="K27" s="68">
        <v>2686653205</v>
      </c>
      <c r="L27" s="68">
        <v>2751872296</v>
      </c>
    </row>
    <row r="28" spans="1:12">
      <c r="A28" s="21" t="s">
        <v>20</v>
      </c>
      <c r="B28" s="22">
        <v>65992305543</v>
      </c>
      <c r="C28" s="22">
        <v>1298357054</v>
      </c>
      <c r="D28" s="10">
        <v>1.9674370266606341E-2</v>
      </c>
      <c r="F28" s="67" t="s">
        <v>20</v>
      </c>
      <c r="G28" s="68">
        <v>9225376423</v>
      </c>
      <c r="H28" s="68">
        <v>10167475739</v>
      </c>
      <c r="I28" s="68">
        <v>10862556152</v>
      </c>
      <c r="J28" s="68">
        <v>11743358728</v>
      </c>
      <c r="K28" s="68">
        <v>11752284027</v>
      </c>
      <c r="L28" s="68">
        <v>12241254474</v>
      </c>
    </row>
    <row r="29" spans="1:12" ht="24">
      <c r="A29" s="24" t="s">
        <v>21</v>
      </c>
      <c r="B29" s="25">
        <v>157570958394</v>
      </c>
      <c r="C29" s="25">
        <v>3078494725</v>
      </c>
      <c r="D29" s="15">
        <v>1.9537196171025024E-2</v>
      </c>
      <c r="F29" s="67" t="s">
        <v>21</v>
      </c>
      <c r="G29" s="68">
        <v>23593277279</v>
      </c>
      <c r="H29" s="68">
        <v>26304882035</v>
      </c>
      <c r="I29" s="68">
        <v>27870976882</v>
      </c>
      <c r="J29" s="68">
        <v>25614610753</v>
      </c>
      <c r="K29" s="68">
        <v>26823286121</v>
      </c>
      <c r="L29" s="68">
        <v>27363925324</v>
      </c>
    </row>
    <row r="30" spans="1:12">
      <c r="A30" s="21" t="s">
        <v>22</v>
      </c>
      <c r="B30" s="22">
        <v>300025332699</v>
      </c>
      <c r="C30" s="22">
        <v>10095755953</v>
      </c>
      <c r="D30" s="10">
        <v>3.3649678386086665E-2</v>
      </c>
      <c r="F30" s="69" t="s">
        <v>22</v>
      </c>
      <c r="G30" s="70">
        <v>32655333884</v>
      </c>
      <c r="H30" s="70">
        <v>44851338759</v>
      </c>
      <c r="I30" s="70">
        <v>51063992243</v>
      </c>
      <c r="J30" s="70">
        <v>57050736688</v>
      </c>
      <c r="K30" s="70">
        <v>58652790164</v>
      </c>
      <c r="L30" s="70">
        <v>55751140961</v>
      </c>
    </row>
    <row r="31" spans="1:12">
      <c r="A31" s="24" t="s">
        <v>23</v>
      </c>
      <c r="B31" s="25">
        <v>118137993630</v>
      </c>
      <c r="C31" s="25">
        <v>2529706854</v>
      </c>
      <c r="D31" s="15">
        <v>2.1413152333726492E-2</v>
      </c>
      <c r="F31" s="67" t="s">
        <v>23</v>
      </c>
      <c r="G31" s="68">
        <v>15531557833</v>
      </c>
      <c r="H31" s="68">
        <v>18903679573</v>
      </c>
      <c r="I31" s="68">
        <v>20732142776</v>
      </c>
      <c r="J31" s="68">
        <v>20827307717</v>
      </c>
      <c r="K31" s="68">
        <v>20771675687</v>
      </c>
      <c r="L31" s="68">
        <v>21371630044</v>
      </c>
    </row>
    <row r="32" spans="1:12">
      <c r="A32" s="21" t="s">
        <v>24</v>
      </c>
      <c r="B32" s="22">
        <v>61077779112</v>
      </c>
      <c r="C32" s="22">
        <v>282086431</v>
      </c>
      <c r="D32" s="10">
        <v>4.6184788494475276E-3</v>
      </c>
      <c r="F32" s="67" t="s">
        <v>24</v>
      </c>
      <c r="G32" s="68">
        <v>6316488807</v>
      </c>
      <c r="H32" s="68">
        <v>8223946006</v>
      </c>
      <c r="I32" s="68">
        <v>10938941186</v>
      </c>
      <c r="J32" s="68">
        <v>11793481354</v>
      </c>
      <c r="K32" s="68">
        <v>12390740236</v>
      </c>
      <c r="L32" s="68">
        <v>11414181523</v>
      </c>
    </row>
    <row r="33" spans="1:12">
      <c r="A33" s="24" t="s">
        <v>25</v>
      </c>
      <c r="B33" s="25">
        <v>77584814101</v>
      </c>
      <c r="C33" s="25">
        <v>1316321201</v>
      </c>
      <c r="D33" s="15">
        <v>1.6966222272394846E-2</v>
      </c>
      <c r="F33" s="67" t="s">
        <v>25</v>
      </c>
      <c r="G33" s="68">
        <v>9522229617</v>
      </c>
      <c r="H33" s="68">
        <v>12924556333</v>
      </c>
      <c r="I33" s="68">
        <v>14161092655</v>
      </c>
      <c r="J33" s="68">
        <v>13903493625</v>
      </c>
      <c r="K33" s="68">
        <v>12932255912</v>
      </c>
      <c r="L33" s="68">
        <v>14141185959</v>
      </c>
    </row>
    <row r="34" spans="1:12">
      <c r="A34" s="21" t="s">
        <v>26</v>
      </c>
      <c r="B34" s="22">
        <v>8650255599</v>
      </c>
      <c r="C34" s="22">
        <v>6190199</v>
      </c>
      <c r="D34" s="10">
        <v>7.1560879665978985E-4</v>
      </c>
      <c r="F34" s="67" t="s">
        <v>26</v>
      </c>
      <c r="G34" s="68">
        <v>1053312395</v>
      </c>
      <c r="H34" s="68">
        <v>1393457515</v>
      </c>
      <c r="I34" s="68">
        <v>1591805934</v>
      </c>
      <c r="J34" s="68">
        <v>1575982364</v>
      </c>
      <c r="K34" s="68">
        <v>1506309983</v>
      </c>
      <c r="L34" s="68">
        <v>1529387408</v>
      </c>
    </row>
    <row r="35" spans="1:12">
      <c r="A35" s="24" t="s">
        <v>27</v>
      </c>
      <c r="B35" s="25">
        <v>40993466394</v>
      </c>
      <c r="C35" s="25">
        <v>711775947</v>
      </c>
      <c r="D35" s="15">
        <v>1.7363155878522607E-2</v>
      </c>
      <c r="F35" s="67" t="s">
        <v>27</v>
      </c>
      <c r="G35" s="68">
        <v>4872924899</v>
      </c>
      <c r="H35" s="68">
        <v>5820958718</v>
      </c>
      <c r="I35" s="68">
        <v>7587579923</v>
      </c>
      <c r="J35" s="68">
        <v>7455433140</v>
      </c>
      <c r="K35" s="68">
        <v>7393351660</v>
      </c>
      <c r="L35" s="68">
        <v>7863218054</v>
      </c>
    </row>
    <row r="36" spans="1:12">
      <c r="A36" s="21" t="s">
        <v>28</v>
      </c>
      <c r="B36" s="22">
        <v>46237870750</v>
      </c>
      <c r="C36" s="22">
        <v>153206703</v>
      </c>
      <c r="D36" s="10">
        <v>3.3134463268942806E-3</v>
      </c>
      <c r="F36" s="69" t="s">
        <v>28</v>
      </c>
      <c r="G36" s="70">
        <v>5672185096</v>
      </c>
      <c r="H36" s="70">
        <v>5912569270</v>
      </c>
      <c r="I36" s="70">
        <v>7989585602</v>
      </c>
      <c r="J36" s="70">
        <v>10261533643</v>
      </c>
      <c r="K36" s="70">
        <v>8700603746</v>
      </c>
      <c r="L36" s="70">
        <v>7701393393</v>
      </c>
    </row>
    <row r="37" spans="1:12" ht="24">
      <c r="A37" s="24" t="s">
        <v>29</v>
      </c>
      <c r="B37" s="25">
        <v>23833159102</v>
      </c>
      <c r="C37" s="25">
        <v>329186304</v>
      </c>
      <c r="D37" s="15">
        <v>1.3812113727398219E-2</v>
      </c>
      <c r="F37" s="69" t="s">
        <v>29</v>
      </c>
      <c r="G37" s="70">
        <v>3060715994</v>
      </c>
      <c r="H37" s="70">
        <v>4368161140</v>
      </c>
      <c r="I37" s="70">
        <v>4306552050</v>
      </c>
      <c r="J37" s="70">
        <v>3489250973</v>
      </c>
      <c r="K37" s="70">
        <v>4184134362</v>
      </c>
      <c r="L37" s="70">
        <v>4424344583</v>
      </c>
    </row>
    <row r="38" spans="1:12">
      <c r="A38" s="21" t="s">
        <v>30</v>
      </c>
      <c r="B38" s="22">
        <v>208409761156</v>
      </c>
      <c r="C38" s="22">
        <v>3729050969</v>
      </c>
      <c r="D38" s="10">
        <v>1.7892880584459335E-2</v>
      </c>
      <c r="F38" s="67" t="s">
        <v>30</v>
      </c>
      <c r="G38" s="68">
        <v>27244246431</v>
      </c>
      <c r="H38" s="68">
        <v>32130944531</v>
      </c>
      <c r="I38" s="68">
        <v>38172316758</v>
      </c>
      <c r="J38" s="68">
        <v>37300578636</v>
      </c>
      <c r="K38" s="68">
        <v>36725658068</v>
      </c>
      <c r="L38" s="68">
        <v>36836016732</v>
      </c>
    </row>
    <row r="39" spans="1:12" ht="24">
      <c r="A39" s="24" t="s">
        <v>31</v>
      </c>
      <c r="B39" s="25">
        <v>14382293664</v>
      </c>
      <c r="C39" s="25">
        <v>55988999</v>
      </c>
      <c r="D39" s="15">
        <v>3.8929116807109023E-3</v>
      </c>
      <c r="F39" s="67" t="s">
        <v>31</v>
      </c>
      <c r="G39" s="68">
        <v>1269535234</v>
      </c>
      <c r="H39" s="68">
        <v>1542649869</v>
      </c>
      <c r="I39" s="68">
        <v>2095859917</v>
      </c>
      <c r="J39" s="68">
        <v>2957806496</v>
      </c>
      <c r="K39" s="68">
        <v>2727517226</v>
      </c>
      <c r="L39" s="68">
        <v>3788924922</v>
      </c>
    </row>
    <row r="40" spans="1:12">
      <c r="A40" s="21" t="s">
        <v>32</v>
      </c>
      <c r="B40" s="22">
        <v>467297537830</v>
      </c>
      <c r="C40" s="22">
        <v>7871670443</v>
      </c>
      <c r="D40" s="10">
        <v>1.6845092913508278E-2</v>
      </c>
      <c r="F40" s="69" t="s">
        <v>32</v>
      </c>
      <c r="G40" s="70">
        <v>58743030056</v>
      </c>
      <c r="H40" s="70">
        <v>69684943969</v>
      </c>
      <c r="I40" s="70">
        <v>84999347161</v>
      </c>
      <c r="J40" s="70">
        <v>81341093709</v>
      </c>
      <c r="K40" s="70">
        <v>86522548993</v>
      </c>
      <c r="L40" s="70">
        <v>86006573942</v>
      </c>
    </row>
    <row r="41" spans="1:12" ht="24">
      <c r="A41" s="24" t="s">
        <v>33</v>
      </c>
      <c r="B41" s="25">
        <v>163247055314</v>
      </c>
      <c r="C41" s="25">
        <v>2670626309</v>
      </c>
      <c r="D41" s="15">
        <v>1.6359414899479466E-2</v>
      </c>
      <c r="F41" s="69" t="s">
        <v>33</v>
      </c>
      <c r="G41" s="70">
        <v>21792953156</v>
      </c>
      <c r="H41" s="70">
        <v>24917912305</v>
      </c>
      <c r="I41" s="70">
        <v>27067046870</v>
      </c>
      <c r="J41" s="70">
        <v>28838528355</v>
      </c>
      <c r="K41" s="70">
        <v>29340103264</v>
      </c>
      <c r="L41" s="70">
        <v>31290511364</v>
      </c>
    </row>
    <row r="42" spans="1:12" ht="24">
      <c r="A42" s="21" t="s">
        <v>34</v>
      </c>
      <c r="B42" s="22">
        <v>21445332788</v>
      </c>
      <c r="C42" s="22">
        <v>63603030</v>
      </c>
      <c r="D42" s="10">
        <v>2.9658215439580336E-3</v>
      </c>
      <c r="F42" s="67" t="s">
        <v>34</v>
      </c>
      <c r="G42" s="68">
        <v>2193011373</v>
      </c>
      <c r="H42" s="68">
        <v>2532206235</v>
      </c>
      <c r="I42" s="68">
        <v>3392765415</v>
      </c>
      <c r="J42" s="68">
        <v>4308773661</v>
      </c>
      <c r="K42" s="68">
        <v>3729109452</v>
      </c>
      <c r="L42" s="68">
        <v>5289466652</v>
      </c>
    </row>
    <row r="43" spans="1:12">
      <c r="A43" s="24" t="s">
        <v>35</v>
      </c>
      <c r="B43" s="25">
        <v>273640618433</v>
      </c>
      <c r="C43" s="25">
        <v>2239369196</v>
      </c>
      <c r="D43" s="15">
        <v>8.1836140000842092E-3</v>
      </c>
      <c r="F43" s="69" t="s">
        <v>35</v>
      </c>
      <c r="G43" s="70">
        <v>34104484238</v>
      </c>
      <c r="H43" s="70">
        <v>41504651676</v>
      </c>
      <c r="I43" s="70">
        <v>46457638989</v>
      </c>
      <c r="J43" s="70">
        <v>48645040243</v>
      </c>
      <c r="K43" s="70">
        <v>50799278129</v>
      </c>
      <c r="L43" s="70">
        <v>52129525158</v>
      </c>
    </row>
    <row r="44" spans="1:12">
      <c r="A44" s="21" t="s">
        <v>36</v>
      </c>
      <c r="B44" s="22">
        <v>35794210217</v>
      </c>
      <c r="C44" s="22">
        <v>1066237947</v>
      </c>
      <c r="D44" s="10">
        <v>2.9788000364751838E-2</v>
      </c>
      <c r="F44" s="67" t="s">
        <v>36</v>
      </c>
      <c r="G44" s="68">
        <v>4414915717</v>
      </c>
      <c r="H44" s="68">
        <v>5354115399</v>
      </c>
      <c r="I44" s="68">
        <v>6227675655</v>
      </c>
      <c r="J44" s="68">
        <v>6578517179</v>
      </c>
      <c r="K44" s="68">
        <v>6919242044</v>
      </c>
      <c r="L44" s="68">
        <v>6299744223</v>
      </c>
    </row>
    <row r="45" spans="1:12">
      <c r="A45" s="24" t="s">
        <v>37</v>
      </c>
      <c r="B45" s="25">
        <v>108857066104</v>
      </c>
      <c r="C45" s="25">
        <v>977310888</v>
      </c>
      <c r="D45" s="15">
        <v>8.9779278734767251E-3</v>
      </c>
      <c r="F45" s="67" t="s">
        <v>37</v>
      </c>
      <c r="G45" s="68">
        <v>14907405450</v>
      </c>
      <c r="H45" s="68">
        <v>17684177481</v>
      </c>
      <c r="I45" s="68">
        <v>18316969121</v>
      </c>
      <c r="J45" s="68">
        <v>18388435842</v>
      </c>
      <c r="K45" s="68">
        <v>18640277657</v>
      </c>
      <c r="L45" s="68">
        <v>20919800553</v>
      </c>
    </row>
    <row r="46" spans="1:12" ht="24">
      <c r="A46" s="21" t="s">
        <v>38</v>
      </c>
      <c r="B46" s="22">
        <v>224665800527</v>
      </c>
      <c r="C46" s="22">
        <v>5320535361</v>
      </c>
      <c r="D46" s="10">
        <v>2.3681999434357993E-2</v>
      </c>
      <c r="F46" s="67" t="s">
        <v>38</v>
      </c>
      <c r="G46" s="68">
        <v>28381102168</v>
      </c>
      <c r="H46" s="68">
        <v>34942927237</v>
      </c>
      <c r="I46" s="68">
        <v>41103128737</v>
      </c>
      <c r="J46" s="68">
        <v>38850306634</v>
      </c>
      <c r="K46" s="68">
        <v>41161471956</v>
      </c>
      <c r="L46" s="68">
        <v>40226863795</v>
      </c>
    </row>
    <row r="47" spans="1:12">
      <c r="A47" s="24" t="s">
        <v>52</v>
      </c>
      <c r="B47" s="25">
        <v>120913368206</v>
      </c>
      <c r="C47" s="25">
        <v>420929003</v>
      </c>
      <c r="D47" s="15">
        <v>3.4812445409912298E-3</v>
      </c>
      <c r="F47" s="69" t="s">
        <v>52</v>
      </c>
      <c r="G47" s="70">
        <v>20937064690</v>
      </c>
      <c r="H47" s="70">
        <v>22783517073</v>
      </c>
      <c r="I47" s="70">
        <v>18218793751</v>
      </c>
      <c r="J47" s="70">
        <v>18689916072</v>
      </c>
      <c r="K47" s="70">
        <v>19961102127</v>
      </c>
      <c r="L47" s="70">
        <v>20322974493</v>
      </c>
    </row>
    <row r="48" spans="1:12" ht="24">
      <c r="A48" s="21" t="s">
        <v>39</v>
      </c>
      <c r="B48" s="22">
        <v>12659560894</v>
      </c>
      <c r="C48" s="22">
        <v>76318258</v>
      </c>
      <c r="D48" s="10">
        <v>6.0285075160996342E-3</v>
      </c>
      <c r="F48" s="69" t="s">
        <v>39</v>
      </c>
      <c r="G48" s="70">
        <v>1495522447</v>
      </c>
      <c r="H48" s="70">
        <v>1948784173</v>
      </c>
      <c r="I48" s="70">
        <v>2288561451</v>
      </c>
      <c r="J48" s="70">
        <v>2370057646</v>
      </c>
      <c r="K48" s="70">
        <v>2162791812</v>
      </c>
      <c r="L48" s="70">
        <v>2393843365</v>
      </c>
    </row>
    <row r="49" spans="1:12" ht="24">
      <c r="A49" s="24" t="s">
        <v>40</v>
      </c>
      <c r="B49" s="25">
        <v>142616639633</v>
      </c>
      <c r="C49" s="25">
        <v>2609326242</v>
      </c>
      <c r="D49" s="15">
        <v>1.8296085566976358E-2</v>
      </c>
      <c r="F49" s="67" t="s">
        <v>40</v>
      </c>
      <c r="G49" s="68">
        <v>16488111133</v>
      </c>
      <c r="H49" s="68">
        <v>20335645295</v>
      </c>
      <c r="I49" s="68">
        <v>24732577525</v>
      </c>
      <c r="J49" s="68">
        <v>25102899272</v>
      </c>
      <c r="K49" s="68">
        <v>26253429862</v>
      </c>
      <c r="L49" s="68">
        <v>29703976546</v>
      </c>
    </row>
    <row r="50" spans="1:12" ht="24">
      <c r="A50" s="21" t="s">
        <v>41</v>
      </c>
      <c r="B50" s="22">
        <v>8464963399</v>
      </c>
      <c r="C50" s="22">
        <v>32966518</v>
      </c>
      <c r="D50" s="10">
        <v>3.8944666912433981E-3</v>
      </c>
      <c r="F50" s="69" t="s">
        <v>41</v>
      </c>
      <c r="G50" s="70">
        <v>1010960601</v>
      </c>
      <c r="H50" s="70">
        <v>1259405035</v>
      </c>
      <c r="I50" s="70">
        <v>1461508120</v>
      </c>
      <c r="J50" s="70">
        <v>1557433925</v>
      </c>
      <c r="K50" s="70">
        <v>1585579761</v>
      </c>
      <c r="L50" s="70">
        <v>1590075957</v>
      </c>
    </row>
    <row r="51" spans="1:12">
      <c r="A51" s="24" t="s">
        <v>42</v>
      </c>
      <c r="B51" s="25">
        <v>172862243582</v>
      </c>
      <c r="C51" s="25">
        <v>1208917250</v>
      </c>
      <c r="D51" s="15">
        <v>6.9935297896705278E-3</v>
      </c>
      <c r="F51" s="67" t="s">
        <v>42</v>
      </c>
      <c r="G51" s="68">
        <v>20484299844</v>
      </c>
      <c r="H51" s="68">
        <v>25947896703</v>
      </c>
      <c r="I51" s="68">
        <v>30016116443</v>
      </c>
      <c r="J51" s="68">
        <v>31142459831</v>
      </c>
      <c r="K51" s="68">
        <v>32314576763</v>
      </c>
      <c r="L51" s="68">
        <v>32956893998</v>
      </c>
    </row>
    <row r="52" spans="1:12">
      <c r="A52" s="21" t="s">
        <v>43</v>
      </c>
      <c r="B52" s="22">
        <v>1454272346333</v>
      </c>
      <c r="C52" s="22">
        <v>23415825050</v>
      </c>
      <c r="D52" s="10">
        <v>1.61014029518225E-2</v>
      </c>
      <c r="F52" s="67" t="s">
        <v>43</v>
      </c>
      <c r="G52" s="68">
        <v>162994740450</v>
      </c>
      <c r="H52" s="68">
        <v>206992356499</v>
      </c>
      <c r="I52" s="68">
        <v>251104278477</v>
      </c>
      <c r="J52" s="68">
        <v>264666804113</v>
      </c>
      <c r="K52" s="68">
        <v>279490894087</v>
      </c>
      <c r="L52" s="68">
        <v>289023272707</v>
      </c>
    </row>
    <row r="53" spans="1:12">
      <c r="A53" s="24" t="s">
        <v>44</v>
      </c>
      <c r="B53" s="25">
        <v>90747106114</v>
      </c>
      <c r="C53" s="25">
        <v>302114300</v>
      </c>
      <c r="D53" s="15">
        <v>3.3291893586168183E-3</v>
      </c>
      <c r="F53" s="69" t="s">
        <v>44</v>
      </c>
      <c r="G53" s="70">
        <v>10337135031</v>
      </c>
      <c r="H53" s="70">
        <v>13808477247</v>
      </c>
      <c r="I53" s="70">
        <v>18968255935</v>
      </c>
      <c r="J53" s="70">
        <v>19256169853</v>
      </c>
      <c r="K53" s="70">
        <v>16111382958</v>
      </c>
      <c r="L53" s="70">
        <v>12265685090</v>
      </c>
    </row>
    <row r="54" spans="1:12">
      <c r="A54" s="21" t="s">
        <v>45</v>
      </c>
      <c r="B54" s="22">
        <v>23579782410</v>
      </c>
      <c r="C54" s="22">
        <v>106592755</v>
      </c>
      <c r="D54" s="10">
        <v>4.5205147845128061E-3</v>
      </c>
      <c r="F54" s="69" t="s">
        <v>45</v>
      </c>
      <c r="G54" s="70">
        <v>3219270656</v>
      </c>
      <c r="H54" s="70">
        <v>4278137163</v>
      </c>
      <c r="I54" s="70">
        <v>4274554194</v>
      </c>
      <c r="J54" s="70">
        <v>4139183213</v>
      </c>
      <c r="K54" s="70">
        <v>4026061898</v>
      </c>
      <c r="L54" s="70">
        <v>3642575286</v>
      </c>
    </row>
    <row r="55" spans="1:12">
      <c r="A55" s="24" t="s">
        <v>46</v>
      </c>
      <c r="B55" s="25">
        <v>105770337752</v>
      </c>
      <c r="C55" s="25">
        <v>1584797797</v>
      </c>
      <c r="D55" s="15">
        <v>1.498338599159889E-2</v>
      </c>
      <c r="F55" s="69" t="s">
        <v>46</v>
      </c>
      <c r="G55" s="70">
        <v>15052091034</v>
      </c>
      <c r="H55" s="70">
        <v>17168563818</v>
      </c>
      <c r="I55" s="70">
        <v>18124713206</v>
      </c>
      <c r="J55" s="70">
        <v>18285656794</v>
      </c>
      <c r="K55" s="70">
        <v>17944932191</v>
      </c>
      <c r="L55" s="70">
        <v>19194380709</v>
      </c>
    </row>
    <row r="56" spans="1:12">
      <c r="A56" s="21" t="s">
        <v>47</v>
      </c>
      <c r="B56" s="22">
        <v>417934376152</v>
      </c>
      <c r="C56" s="22">
        <v>108847783596</v>
      </c>
      <c r="D56" s="10">
        <v>0.26044228426046673</v>
      </c>
      <c r="F56" s="67" t="s">
        <v>47</v>
      </c>
      <c r="G56" s="68">
        <v>51850856743</v>
      </c>
      <c r="H56" s="68">
        <v>53345329885</v>
      </c>
      <c r="I56" s="68">
        <v>64800272158</v>
      </c>
      <c r="J56" s="68">
        <v>75655118285</v>
      </c>
      <c r="K56" s="68">
        <v>81636895348</v>
      </c>
      <c r="L56" s="68">
        <v>90645903733</v>
      </c>
    </row>
    <row r="57" spans="1:12" ht="24">
      <c r="A57" s="24" t="s">
        <v>48</v>
      </c>
      <c r="B57" s="25">
        <v>47841591260</v>
      </c>
      <c r="C57" s="25">
        <v>80819255</v>
      </c>
      <c r="D57" s="15">
        <v>1.6893095081386305E-3</v>
      </c>
      <c r="F57" s="67" t="s">
        <v>48</v>
      </c>
      <c r="G57" s="68">
        <v>4825570207</v>
      </c>
      <c r="H57" s="68">
        <v>6443030890</v>
      </c>
      <c r="I57" s="68">
        <v>9039171951</v>
      </c>
      <c r="J57" s="68">
        <v>11407174978</v>
      </c>
      <c r="K57" s="68">
        <v>8630599297</v>
      </c>
      <c r="L57" s="68">
        <v>7496043937</v>
      </c>
    </row>
    <row r="58" spans="1:12">
      <c r="A58" s="21" t="s">
        <v>49</v>
      </c>
      <c r="B58" s="22">
        <v>128255158047</v>
      </c>
      <c r="C58" s="22">
        <v>4315079730</v>
      </c>
      <c r="D58" s="10">
        <v>3.3644492710528717E-2</v>
      </c>
      <c r="F58" s="69" t="s">
        <v>49</v>
      </c>
      <c r="G58" s="70">
        <v>16724996880</v>
      </c>
      <c r="H58" s="70">
        <v>19800247695</v>
      </c>
      <c r="I58" s="70">
        <v>22068884434</v>
      </c>
      <c r="J58" s="70">
        <v>23119165508</v>
      </c>
      <c r="K58" s="70">
        <v>23109309956</v>
      </c>
      <c r="L58" s="70">
        <v>23432553574</v>
      </c>
    </row>
    <row r="59" spans="1:12">
      <c r="A59" s="26" t="s">
        <v>50</v>
      </c>
      <c r="B59" s="27">
        <v>7641914422</v>
      </c>
      <c r="C59" s="27">
        <v>62736451</v>
      </c>
      <c r="D59" s="18">
        <v>8.2095202243289405E-3</v>
      </c>
      <c r="F59" s="104" t="s">
        <v>50</v>
      </c>
      <c r="G59" s="105">
        <v>926141589</v>
      </c>
      <c r="H59" s="105">
        <v>983304393</v>
      </c>
      <c r="I59" s="105">
        <v>1218714268</v>
      </c>
      <c r="J59" s="105">
        <v>1420961209</v>
      </c>
      <c r="K59" s="105">
        <v>1335647352</v>
      </c>
      <c r="L59" s="105">
        <v>1757145611</v>
      </c>
    </row>
    <row r="60" spans="1:12">
      <c r="A60" s="82"/>
      <c r="B60" s="83"/>
      <c r="C60" s="83"/>
      <c r="D60" s="84"/>
      <c r="F60" s="102"/>
      <c r="G60" s="103"/>
      <c r="H60" s="103"/>
      <c r="I60" s="103"/>
      <c r="J60" s="103"/>
      <c r="K60" s="103"/>
      <c r="L60" s="103"/>
    </row>
    <row r="61" spans="1:12">
      <c r="A61" s="79" t="s">
        <v>76</v>
      </c>
      <c r="B61" s="88">
        <v>12405811000000</v>
      </c>
      <c r="C61" s="80">
        <v>235404124809</v>
      </c>
      <c r="D61" s="81">
        <v>1.9E-2</v>
      </c>
      <c r="F61" s="100"/>
      <c r="G61" s="101"/>
      <c r="H61" s="101"/>
      <c r="I61" s="101"/>
      <c r="J61" s="101"/>
      <c r="K61" s="101"/>
      <c r="L61" s="101"/>
    </row>
    <row r="62" spans="1:12">
      <c r="B62" s="19"/>
      <c r="C62" s="19"/>
      <c r="F62" s="100"/>
      <c r="G62" s="101"/>
      <c r="H62" s="101"/>
      <c r="I62" s="101"/>
      <c r="J62" s="101"/>
      <c r="K62" s="101"/>
      <c r="L62" s="101"/>
    </row>
    <row r="63" spans="1:12">
      <c r="A63" s="86" t="s">
        <v>78</v>
      </c>
      <c r="B63" s="86"/>
      <c r="C63" s="87"/>
      <c r="D63" s="87"/>
      <c r="E63" s="20"/>
    </row>
    <row r="64" spans="1:12">
      <c r="A64" s="86" t="s">
        <v>77</v>
      </c>
      <c r="B64" s="86"/>
      <c r="C64" s="86"/>
      <c r="D64" s="86"/>
    </row>
  </sheetData>
  <sheetProtection password="E5B0" sheet="1" objects="1" scenarios="1"/>
  <sortState ref="A4:D56">
    <sortCondition ref="A14"/>
  </sortState>
  <hyperlinks>
    <hyperlink ref="A3" r:id="rId1"/>
    <hyperlink ref="A5" r:id="rId2"/>
    <hyperlink ref="F7" r:id="rId3" display="javascript:SortHeader('ScrollableTable1_col1');"/>
    <hyperlink ref="G7" r:id="rId4" display="javascript:SortHeader('ScrollableTable1_col2');"/>
    <hyperlink ref="H7" r:id="rId5" display="javascript:SortHeader('ScrollableTable1_col3');"/>
    <hyperlink ref="I7" r:id="rId6" display="javascript:SortHeader('ScrollableTable1_col4');"/>
    <hyperlink ref="J7" r:id="rId7" display="javascript:SortHeader('ScrollableTable1_col5');"/>
    <hyperlink ref="K7" r:id="rId8" display="javascript:SortHeader('ScrollableTable1_col6');"/>
    <hyperlink ref="L7" r:id="rId9" display="javascript:SortHeader('ScrollableTable1_col7');"/>
  </hyperlinks>
  <pageMargins left="0.7" right="0.7" top="0.75" bottom="0.75" header="0.3" footer="0.3"/>
  <pageSetup orientation="portrait"/>
  <drawing r:id="rId1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D3"/>
  <sheetViews>
    <sheetView tabSelected="1" workbookViewId="0">
      <selection activeCell="C37" sqref="C37"/>
    </sheetView>
  </sheetViews>
  <sheetFormatPr baseColWidth="10" defaultRowHeight="14" x14ac:dyDescent="0"/>
  <cols>
    <col min="1" max="1" width="18.5" bestFit="1" customWidth="1"/>
    <col min="3" max="3" width="14.33203125" bestFit="1" customWidth="1"/>
    <col min="4" max="4" width="11.1640625" bestFit="1" customWidth="1"/>
  </cols>
  <sheetData>
    <row r="1" spans="1:4" ht="15">
      <c r="A1" s="95"/>
      <c r="B1" s="95" t="s">
        <v>82</v>
      </c>
      <c r="C1" s="95" t="s">
        <v>83</v>
      </c>
      <c r="D1" s="95" t="s">
        <v>84</v>
      </c>
    </row>
    <row r="2" spans="1:4" ht="16">
      <c r="A2" s="96" t="s">
        <v>85</v>
      </c>
      <c r="B2" s="97">
        <v>4.2128338452279502E-3</v>
      </c>
      <c r="C2" s="97">
        <v>2.8106853682729428E-3</v>
      </c>
      <c r="D2" s="97">
        <v>1.9E-2</v>
      </c>
    </row>
    <row r="3" spans="1:4" ht="16">
      <c r="A3" s="98" t="s">
        <v>86</v>
      </c>
      <c r="B3" s="99">
        <f>1-B2</f>
        <v>0.99578716615477203</v>
      </c>
      <c r="C3" s="99">
        <f t="shared" ref="C3:D3" si="0">1-C2</f>
        <v>0.99718931463172711</v>
      </c>
      <c r="D3" s="99">
        <f t="shared" si="0"/>
        <v>0.98099999999999998</v>
      </c>
    </row>
  </sheetData>
  <sheetProtection password="E5B0" sheet="1" objects="1" scenario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D1. Exporters</vt:lpstr>
      <vt:lpstr>D2. Small Firms</vt:lpstr>
      <vt:lpstr> D3. Export Values</vt:lpstr>
      <vt:lpstr>D4. National Totals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Burns</dc:creator>
  <cp:lastModifiedBy>Rizqi Rachmat</cp:lastModifiedBy>
  <cp:lastPrinted>2015-07-13T18:45:35Z</cp:lastPrinted>
  <dcterms:created xsi:type="dcterms:W3CDTF">2015-07-05T23:55:18Z</dcterms:created>
  <dcterms:modified xsi:type="dcterms:W3CDTF">2015-07-14T21:07:14Z</dcterms:modified>
</cp:coreProperties>
</file>