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70" yWindow="-30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D2"/>
  <c r="C2"/>
  <c r="B2"/>
  <c r="A2"/>
  <c r="B20" i="3"/>
  <c r="AE2" i="5"/>
  <c r="B15" i="3"/>
  <c r="Z2" i="5"/>
  <c r="B10" i="3"/>
  <c r="U2" i="5"/>
  <c r="B4" i="3"/>
  <c r="O2" i="5"/>
  <c r="B32" i="1"/>
  <c r="B33"/>
  <c r="B36" s="1"/>
  <c r="B34"/>
  <c r="B35"/>
  <c r="B19"/>
  <c r="B18"/>
  <c r="B17"/>
  <c r="B16"/>
  <c r="B20" s="1"/>
  <c r="B26"/>
  <c r="B24"/>
  <c r="B25"/>
  <c r="B27"/>
  <c r="G2" i="5" l="1"/>
  <c r="F2" s="1"/>
  <c r="B28" i="1"/>
  <c r="H2" i="5"/>
  <c r="I2"/>
</calcChain>
</file>

<file path=xl/sharedStrings.xml><?xml version="1.0" encoding="utf-8"?>
<sst xmlns="http://schemas.openxmlformats.org/spreadsheetml/2006/main" count="192" uniqueCount="125">
  <si>
    <t>Score</t>
  </si>
  <si>
    <t>Regulatory Scoring</t>
  </si>
  <si>
    <t>Rule summary:</t>
  </si>
  <si>
    <t>Comments</t>
  </si>
  <si>
    <t>Comment</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</si>
  <si>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</si>
  <si>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</si>
  <si>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</si>
  <si>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</si>
  <si>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</si>
  <si>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</si>
  <si>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</si>
  <si>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</si>
  <si>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</si>
  <si>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</si>
  <si>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</si>
  <si>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</si>
  <si>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</si>
  <si>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</si>
  <si>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</si>
  <si>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</si>
  <si>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</si>
  <si>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</si>
  <si>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</si>
  <si>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</si>
  <si>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</si>
  <si>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</si>
  <si>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</si>
  <si>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</si>
  <si>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</si>
  <si>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</si>
  <si>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</si>
  <si>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</si>
  <si>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</si>
  <si>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</si>
  <si>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</si>
  <si>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</si>
  <si>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</si>
  <si>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</si>
  <si>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</si>
  <si>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</si>
  <si>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</si>
  <si>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</si>
  <si>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</si>
  <si>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</si>
  <si>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</si>
  <si>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</si>
  <si>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</si>
  <si>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</si>
  <si>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</si>
  <si>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</si>
  <si>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</si>
  <si>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</si>
  <si>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</si>
  <si>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</si>
  <si>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</si>
  <si>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</si>
  <si>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</si>
  <si>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</si>
  <si>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</si>
  <si>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</si>
  <si>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</si>
  <si>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</si>
  <si>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</si>
  <si>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</si>
  <si>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</si>
  <si>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</si>
  <si>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</si>
  <si>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</si>
  <si>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</si>
  <si>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</si>
  <si>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</si>
  <si>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</si>
  <si>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</si>
  <si>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</si>
  <si>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</si>
  <si>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</si>
  <si>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</si>
  <si>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</si>
  <si>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</si>
  <si>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</si>
  <si>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</si>
  <si>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</si>
  <si>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</si>
  <si>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</si>
  <si>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</si>
  <si>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</si>
  <si>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</si>
  <si>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</si>
  <si>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</si>
  <si>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</si>
  <si>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</si>
  <si>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</si>
  <si>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</si>
  <si>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</si>
  <si>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</si>
  <si>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</si>
  <si>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</si>
  <si>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Loan Guarantees for Projects that Employ Innovative Technologies</t>
  </si>
  <si>
    <t>DOE</t>
  </si>
  <si>
    <t>1901-AB27</t>
  </si>
  <si>
    <t>No</t>
  </si>
  <si>
    <t>Proposed Rule</t>
  </si>
  <si>
    <t>1901-AB27 can be found from regulations.gov using RIN and using a keyword search, as well as on the Department of Energy website. On the Department of Energy website, the regulation can be found by entering either a keyword or the RIN into the search box on the top right section of the home page.  However, an actial RIA is nowhere to be found in either the Federal Register notice or as a separate document. A single paragraph under "Executive Order 12866" says that OIRA reviewed the rule, but  it says nothing about and RIA.</t>
  </si>
  <si>
    <t>There are no data.</t>
  </si>
  <si>
    <t>There are no explicit models or assumptions.</t>
  </si>
  <si>
    <t>The Federal Register notice is not too difficult to read, though it requires some concentration to understand the financing arrangements this regulation makes possible. But since there is no explicit regulatory analysis and no hints of regulatory analysis in the notice, it is hard to understand why the department chose this option beyond a desire to extend loans to projects with a wider variety of ownership structures or collateral arrangements.</t>
  </si>
  <si>
    <t xml:space="preserve">The notice clearly identifies how the regulation promulgated in 2007 prevents DOE from extending loan guarantees to some projects that might otherwise qualify. But since the department did not explain how this change will affect outcomes, it has not really explained how the systemic problem is a barrier to achievement of outcomes. </t>
  </si>
  <si>
    <t>DOE asserts that it has had some expressions of interest from proejct sponsors who would not currently qualify for loan guarantees, but it is not clear if this is a widespread or an anecdotal problem.</t>
  </si>
  <si>
    <t>The notice mentions some examples of the types of projects that would qualify for loan guarantees under the new regulation and says it has heard from sponsors of these types of projects, so essentially this is an assertion that DOE has some evidence.</t>
  </si>
  <si>
    <t>No discussion of uncertainty.</t>
  </si>
  <si>
    <t>No relevant content.</t>
  </si>
  <si>
    <t>The only alternatives considered are the existing regulation and the new approach.</t>
  </si>
  <si>
    <t>The new approach is a very narrow tweak that allows DOE to extend loan guarantees to more types of projects.</t>
  </si>
  <si>
    <t>No evaluation of the effect on outcomes.</t>
  </si>
  <si>
    <t>DOE implies that some worthwhile proejcts will not get loan guarantees if it does not change the regulation, but it does not assess whether these projects will be undertaken in the absence of loan guarantees or how this will affect outcomes. So, it does nothing to establish a baseline.</t>
  </si>
  <si>
    <t>No discussion of costs -- not even the amount of loan guarantees authorized or appropriated.</t>
  </si>
  <si>
    <t>Since virtually no regulatory analysis was done, there is no evidence that the department used the non-existent analysis.</t>
  </si>
  <si>
    <t xml:space="preserve">No commitment to do this or to do any other kind of assessment in the future. The notice only mentions that the new regualtion would allow DOE to give loan guarantees to some additional types of projects and this furthers the goals of the legislation, but the absence of analysis provides no criteria for measuring results in the future.  </t>
  </si>
  <si>
    <t>No discussion of data and no evidence that DOE has or gathers any data relevant to the outcomes that might bs associated with this regulation.</t>
  </si>
  <si>
    <t>See Topic 1 Tab</t>
  </si>
  <si>
    <t>See Topic 3 Tab</t>
  </si>
  <si>
    <t>See Topic 2 Tab</t>
  </si>
  <si>
    <t xml:space="preserve">The proposed rule removes a requirement in current regulation that the secretary of Energy must receive a first lien on all assets in projects funded by these loan guarantees. Instead, the appropriate collateral would be up to the judgment of the secretary, subject to the requirement that it not be subordinate to other financing. </t>
  </si>
  <si>
    <t>DOE asserts that it has had some expressions of interest from project sponsors who would not currently qualify for loan guarantees, but it is not clear if this is a widespread or an anecdotal problem.</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</si>
</sst>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2">
    <xf numFmtId="0" fontId="0" fillId="0" borderId="0" xfId="0"/>
    <xf numFmtId="0" fontId="1" fillId="0" borderId="0" xfId="0" applyFont="1"/>
    <xf numFmtId="0" fontId="0" fillId="2" borderId="0" xfId="0" applyFill="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1" xfId="0" applyFont="1" applyFill="1" applyBorder="1"/>
    <xf numFmtId="0" fontId="1" fillId="4" borderId="1" xfId="0" applyFont="1" applyFill="1" applyBorder="1" applyAlignment="1">
      <alignment horizontal="left"/>
    </xf>
    <xf numFmtId="0" fontId="1" fillId="4"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1" applyNumberFormat="1" applyFont="1" applyBorder="1" applyAlignment="1" applyProtection="1">
      <alignment vertical="distributed"/>
    </xf>
    <xf numFmtId="0" fontId="5" fillId="0" borderId="1" xfId="0" applyFont="1" applyBorder="1" applyAlignment="1">
      <alignment wrapText="1"/>
    </xf>
    <xf numFmtId="0" fontId="5" fillId="0" borderId="0" xfId="0" applyFont="1" applyAlignment="1">
      <alignment horizontal="left"/>
    </xf>
    <xf numFmtId="0" fontId="1" fillId="3" borderId="1" xfId="0" applyFont="1" applyFill="1" applyBorder="1" applyAlignment="1">
      <alignment horizontal="left"/>
    </xf>
    <xf numFmtId="0" fontId="1" fillId="3" borderId="1" xfId="0" applyFont="1" applyFill="1" applyBorder="1" applyAlignment="1">
      <alignment wrapText="1"/>
    </xf>
    <xf numFmtId="0" fontId="7" fillId="4" borderId="1" xfId="0" applyFont="1" applyFill="1" applyBorder="1" applyAlignment="1">
      <alignment wrapText="1"/>
    </xf>
    <xf numFmtId="0" fontId="5" fillId="4" borderId="1" xfId="0" applyFont="1" applyFill="1" applyBorder="1" applyAlignment="1">
      <alignment horizontal="left"/>
    </xf>
    <xf numFmtId="0" fontId="5" fillId="4" borderId="1" xfId="0" applyFont="1" applyFill="1" applyBorder="1"/>
    <xf numFmtId="0" fontId="5" fillId="4" borderId="1" xfId="0" applyFont="1" applyFill="1" applyBorder="1" applyAlignment="1">
      <alignment wrapText="1"/>
    </xf>
    <xf numFmtId="0" fontId="5" fillId="0" borderId="1" xfId="0" applyFont="1" applyBorder="1"/>
    <xf numFmtId="0" fontId="5" fillId="0" borderId="0" xfId="0" applyFont="1" applyFill="1"/>
    <xf numFmtId="0" fontId="3" fillId="0" borderId="0" xfId="1" applyFont="1" applyBorder="1" applyAlignment="1" applyProtection="1">
      <alignment horizontal="left"/>
    </xf>
    <xf numFmtId="0" fontId="5" fillId="4"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0" fontId="5" fillId="0" borderId="0" xfId="0" applyFont="1" applyBorder="1" applyAlignment="1">
      <alignment horizontal="left" vertical="top" wrapText="1"/>
    </xf>
    <xf numFmtId="0" fontId="5" fillId="4"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7" fillId="0" borderId="5" xfId="0" applyFont="1" applyBorder="1" applyAlignment="1">
      <alignment horizontal="center"/>
    </xf>
    <xf numFmtId="0" fontId="7" fillId="0" borderId="6" xfId="0" applyFont="1" applyBorder="1" applyAlignment="1">
      <alignment horizontal="center"/>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E2" sqref="E2"/>
    </sheetView>
  </sheetViews>
  <sheetFormatPr defaultRowHeight="12.75"/>
  <cols>
    <col min="1" max="1" width="62.5703125" style="20" customWidth="1"/>
    <col min="2" max="2" width="7.7109375" style="9" customWidth="1"/>
    <col min="3" max="4" width="9.140625" style="9"/>
    <col min="5" max="5" width="9.140625" style="8"/>
    <col min="6" max="16384" width="9.140625" style="9"/>
  </cols>
  <sheetData>
    <row r="1" spans="1:256">
      <c r="A1" s="48" t="s">
        <v>1</v>
      </c>
      <c r="B1" s="48"/>
      <c r="C1" s="48"/>
      <c r="D1" s="48"/>
    </row>
    <row r="2" spans="1:256">
      <c r="A2" s="10" t="s">
        <v>25</v>
      </c>
      <c r="B2" s="11"/>
      <c r="C2" s="11"/>
      <c r="D2" s="11"/>
    </row>
    <row r="3" spans="1:256">
      <c r="A3" s="12" t="s">
        <v>99</v>
      </c>
      <c r="B3" s="13"/>
      <c r="C3" s="13"/>
      <c r="D3" s="13"/>
    </row>
    <row r="4" spans="1:256">
      <c r="A4" s="10" t="s">
        <v>21</v>
      </c>
      <c r="B4" s="11"/>
      <c r="C4" s="11"/>
      <c r="D4" s="11"/>
    </row>
    <row r="5" spans="1:256" ht="12.75" customHeight="1">
      <c r="A5" s="49" t="s">
        <v>98</v>
      </c>
      <c r="B5" s="49"/>
      <c r="C5" s="49"/>
      <c r="D5" s="49"/>
    </row>
    <row r="6" spans="1:256">
      <c r="A6" s="50" t="s">
        <v>22</v>
      </c>
      <c r="B6" s="50"/>
      <c r="C6" s="50"/>
      <c r="D6" s="50"/>
    </row>
    <row r="7" spans="1:256">
      <c r="A7" s="14" t="s">
        <v>100</v>
      </c>
      <c r="B7" s="21" t="s">
        <v>31</v>
      </c>
      <c r="C7" s="21" t="s">
        <v>32</v>
      </c>
      <c r="D7" s="14" t="s">
        <v>101</v>
      </c>
    </row>
    <row r="8" spans="1:256" ht="12.75" customHeight="1">
      <c r="A8" s="10" t="s">
        <v>23</v>
      </c>
      <c r="B8" s="50" t="s">
        <v>24</v>
      </c>
      <c r="C8" s="50"/>
      <c r="D8" s="50"/>
    </row>
    <row r="9" spans="1:256">
      <c r="A9" s="14" t="s">
        <v>102</v>
      </c>
      <c r="B9" s="53">
        <v>40033</v>
      </c>
      <c r="C9" s="53"/>
      <c r="D9" s="53"/>
    </row>
    <row r="10" spans="1:256">
      <c r="A10" s="15" t="s">
        <v>2</v>
      </c>
      <c r="B10" s="16"/>
      <c r="C10" s="16"/>
      <c r="D10" s="16"/>
    </row>
    <row r="11" spans="1:256" ht="12.75" customHeight="1">
      <c r="A11" s="51" t="s">
        <v>123</v>
      </c>
      <c r="B11" s="51"/>
      <c r="C11" s="51"/>
      <c r="D11" s="51"/>
    </row>
    <row r="12" spans="1:256">
      <c r="A12" s="51"/>
      <c r="B12" s="51"/>
      <c r="C12" s="51"/>
      <c r="D12" s="51"/>
    </row>
    <row r="13" spans="1:256">
      <c r="A13" s="51"/>
      <c r="B13" s="51"/>
      <c r="C13" s="51"/>
      <c r="D13" s="51"/>
    </row>
    <row r="14" spans="1:256" ht="30" customHeight="1">
      <c r="A14" s="51"/>
      <c r="B14" s="51"/>
      <c r="C14" s="51"/>
      <c r="D14" s="51"/>
    </row>
    <row r="15" spans="1:256" s="1" customFormat="1">
      <c r="A15" s="15" t="s">
        <v>38</v>
      </c>
      <c r="B15" s="17" t="s">
        <v>0</v>
      </c>
      <c r="C15" s="17" t="s">
        <v>3</v>
      </c>
      <c r="D15" s="17"/>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5.5">
      <c r="A16" s="20" t="s">
        <v>39</v>
      </c>
      <c r="B16" s="5">
        <f>'Topic 1 - Openness'!B3</f>
        <v>2</v>
      </c>
      <c r="C16" s="46" t="s">
        <v>120</v>
      </c>
      <c r="D16" s="46"/>
    </row>
    <row r="17" spans="1:256">
      <c r="A17" s="20" t="s">
        <v>40</v>
      </c>
      <c r="B17" s="5">
        <f>'Topic 1 - Openness'!B4</f>
        <v>0</v>
      </c>
      <c r="C17" s="46" t="s">
        <v>120</v>
      </c>
      <c r="D17" s="46"/>
    </row>
    <row r="18" spans="1:256">
      <c r="A18" s="20" t="s">
        <v>41</v>
      </c>
      <c r="B18" s="5">
        <f>'Topic 1 - Openness'!B5</f>
        <v>0</v>
      </c>
      <c r="C18" s="46" t="s">
        <v>120</v>
      </c>
      <c r="D18" s="46"/>
    </row>
    <row r="19" spans="1:256" ht="31.5" customHeight="1">
      <c r="A19" s="20" t="s">
        <v>42</v>
      </c>
      <c r="B19" s="5">
        <f>'Topic 1 - Openness'!B6</f>
        <v>1</v>
      </c>
      <c r="C19" s="46" t="s">
        <v>120</v>
      </c>
      <c r="D19" s="46"/>
    </row>
    <row r="20" spans="1:256">
      <c r="A20" s="52" t="s">
        <v>48</v>
      </c>
      <c r="B20" s="47">
        <f>B16+B17+B18+B19</f>
        <v>3</v>
      </c>
      <c r="C20" s="21"/>
      <c r="D20" s="21"/>
    </row>
    <row r="21" spans="1:256">
      <c r="A21" s="52"/>
      <c r="B21" s="47"/>
      <c r="C21" s="21"/>
      <c r="D21" s="21"/>
    </row>
    <row r="22" spans="1:256">
      <c r="A22" s="14"/>
      <c r="B22" s="5"/>
      <c r="C22" s="5"/>
      <c r="D22" s="5"/>
    </row>
    <row r="23" spans="1:256" s="1" customFormat="1">
      <c r="A23" s="15" t="s">
        <v>43</v>
      </c>
      <c r="B23" s="17" t="s">
        <v>0</v>
      </c>
      <c r="C23" s="17" t="s">
        <v>3</v>
      </c>
      <c r="D23" s="17"/>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5.5">
      <c r="A24" s="20" t="s">
        <v>44</v>
      </c>
      <c r="B24" s="5">
        <f>'Topic 2 - Analysis'!B4</f>
        <v>1</v>
      </c>
      <c r="C24" s="46" t="s">
        <v>122</v>
      </c>
      <c r="D24" s="46"/>
    </row>
    <row r="25" spans="1:256" ht="38.25">
      <c r="A25" s="20" t="s">
        <v>45</v>
      </c>
      <c r="B25" s="5">
        <f>'Topic 2 - Analysis'!B10</f>
        <v>1</v>
      </c>
      <c r="C25" s="46" t="s">
        <v>122</v>
      </c>
      <c r="D25" s="46"/>
    </row>
    <row r="26" spans="1:256" ht="25.5">
      <c r="A26" s="20" t="s">
        <v>46</v>
      </c>
      <c r="B26" s="5">
        <f>'Topic 2 - Analysis'!B15</f>
        <v>0</v>
      </c>
      <c r="C26" s="46" t="s">
        <v>122</v>
      </c>
      <c r="D26" s="46"/>
    </row>
    <row r="27" spans="1:256">
      <c r="A27" s="20" t="s">
        <v>47</v>
      </c>
      <c r="B27" s="5">
        <f>'Topic 2 - Analysis'!B20</f>
        <v>0</v>
      </c>
      <c r="C27" s="46" t="s">
        <v>122</v>
      </c>
      <c r="D27" s="46"/>
    </row>
    <row r="28" spans="1:256">
      <c r="A28" s="52" t="s">
        <v>49</v>
      </c>
      <c r="B28" s="47">
        <f>B24+B25+B26+B27</f>
        <v>2</v>
      </c>
      <c r="C28" s="21"/>
      <c r="D28" s="21"/>
    </row>
    <row r="29" spans="1:256">
      <c r="A29" s="52"/>
      <c r="B29" s="47"/>
      <c r="C29" s="21"/>
      <c r="D29" s="21"/>
    </row>
    <row r="30" spans="1:256">
      <c r="A30" s="14"/>
      <c r="B30" s="5"/>
      <c r="C30" s="5"/>
      <c r="D30" s="5"/>
    </row>
    <row r="31" spans="1:256" s="1" customFormat="1">
      <c r="A31" s="15" t="s">
        <v>50</v>
      </c>
      <c r="B31" s="17" t="s">
        <v>0</v>
      </c>
      <c r="C31" s="17" t="s">
        <v>3</v>
      </c>
      <c r="D31" s="17"/>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5.5">
      <c r="A32" s="20" t="s">
        <v>51</v>
      </c>
      <c r="B32" s="5">
        <f>'Topic 3 - Use'!B3</f>
        <v>0</v>
      </c>
      <c r="C32" s="46" t="s">
        <v>121</v>
      </c>
      <c r="D32" s="46"/>
    </row>
    <row r="33" spans="1:4" ht="25.5">
      <c r="A33" s="20" t="s">
        <v>52</v>
      </c>
      <c r="B33" s="5">
        <f>'Topic 3 - Use'!B4</f>
        <v>0</v>
      </c>
      <c r="C33" s="46" t="s">
        <v>121</v>
      </c>
      <c r="D33" s="46"/>
    </row>
    <row r="34" spans="1:4" ht="25.5">
      <c r="A34" s="20" t="s">
        <v>53</v>
      </c>
      <c r="B34" s="5">
        <f>'Topic 3 - Use'!B5</f>
        <v>0</v>
      </c>
      <c r="C34" s="46" t="s">
        <v>121</v>
      </c>
      <c r="D34" s="46"/>
    </row>
    <row r="35" spans="1:4" ht="38.25">
      <c r="A35" s="20" t="s">
        <v>54</v>
      </c>
      <c r="B35" s="5">
        <f>'Topic 3 - Use'!B6</f>
        <v>0</v>
      </c>
      <c r="C35" s="46" t="s">
        <v>121</v>
      </c>
      <c r="D35" s="46"/>
    </row>
    <row r="36" spans="1:4" ht="15.75" customHeight="1">
      <c r="A36" s="52" t="s">
        <v>55</v>
      </c>
      <c r="B36" s="47">
        <f>B32+B33+B34+B35</f>
        <v>0</v>
      </c>
      <c r="C36" s="21"/>
      <c r="D36" s="21"/>
    </row>
    <row r="37" spans="1:4">
      <c r="A37" s="52"/>
      <c r="B37" s="47"/>
      <c r="C37" s="21"/>
      <c r="D37" s="21"/>
    </row>
    <row r="39" spans="1:4">
      <c r="A39" s="15"/>
      <c r="B39" s="17"/>
      <c r="C39" s="22"/>
      <c r="D39" s="22"/>
    </row>
  </sheetData>
  <mergeCells count="24">
    <mergeCell ref="A20:A21"/>
    <mergeCell ref="B9:D9"/>
    <mergeCell ref="A28:A29"/>
    <mergeCell ref="C26:D26"/>
    <mergeCell ref="A36:A37"/>
    <mergeCell ref="B36:B37"/>
    <mergeCell ref="B28:B29"/>
    <mergeCell ref="C17:D17"/>
    <mergeCell ref="C18:D18"/>
    <mergeCell ref="C19:D19"/>
    <mergeCell ref="C35:D35"/>
    <mergeCell ref="C33:D33"/>
    <mergeCell ref="A1:D1"/>
    <mergeCell ref="A5:D5"/>
    <mergeCell ref="A6:D6"/>
    <mergeCell ref="B8:D8"/>
    <mergeCell ref="A11:D14"/>
    <mergeCell ref="C34:D34"/>
    <mergeCell ref="B20:B21"/>
    <mergeCell ref="C16:D16"/>
    <mergeCell ref="C24:D24"/>
    <mergeCell ref="C27:D27"/>
    <mergeCell ref="C32:D32"/>
    <mergeCell ref="C25:D25"/>
  </mergeCells>
  <phoneticPr fontId="2" type="noConversion"/>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H7" sqref="H7"/>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19" t="s">
        <v>28</v>
      </c>
      <c r="B1" s="19" t="s">
        <v>22</v>
      </c>
      <c r="C1" s="19" t="s">
        <v>29</v>
      </c>
      <c r="D1" s="1" t="s">
        <v>30</v>
      </c>
      <c r="E1" s="1" t="s">
        <v>33</v>
      </c>
      <c r="F1" s="1" t="s">
        <v>56</v>
      </c>
      <c r="G1" s="1" t="s">
        <v>38</v>
      </c>
      <c r="H1" s="1" t="s">
        <v>43</v>
      </c>
      <c r="I1" s="1" t="s">
        <v>57</v>
      </c>
      <c r="J1" s="1" t="s">
        <v>50</v>
      </c>
      <c r="K1" s="1">
        <v>1</v>
      </c>
      <c r="L1" s="1">
        <v>2</v>
      </c>
      <c r="M1" s="1">
        <v>3</v>
      </c>
      <c r="N1" s="1">
        <v>4</v>
      </c>
      <c r="O1" s="1" t="s">
        <v>82</v>
      </c>
      <c r="P1" s="1" t="s">
        <v>60</v>
      </c>
      <c r="Q1" s="1" t="s">
        <v>61</v>
      </c>
      <c r="R1" s="1" t="s">
        <v>62</v>
      </c>
      <c r="S1" s="1" t="s">
        <v>63</v>
      </c>
      <c r="T1" s="1" t="s">
        <v>64</v>
      </c>
      <c r="U1" s="1" t="s">
        <v>83</v>
      </c>
      <c r="V1" s="1" t="s">
        <v>65</v>
      </c>
      <c r="W1" s="1" t="s">
        <v>66</v>
      </c>
      <c r="X1" s="1" t="s">
        <v>67</v>
      </c>
      <c r="Y1" s="1" t="s">
        <v>68</v>
      </c>
      <c r="Z1" s="1" t="s">
        <v>84</v>
      </c>
      <c r="AA1" s="1" t="s">
        <v>69</v>
      </c>
      <c r="AB1" s="1" t="s">
        <v>70</v>
      </c>
      <c r="AC1" s="1" t="s">
        <v>71</v>
      </c>
      <c r="AD1" s="1" t="s">
        <v>72</v>
      </c>
      <c r="AE1" s="1" t="s">
        <v>85</v>
      </c>
      <c r="AF1" s="23" t="s">
        <v>73</v>
      </c>
      <c r="AG1" s="23" t="s">
        <v>74</v>
      </c>
      <c r="AH1" s="23" t="s">
        <v>75</v>
      </c>
      <c r="AI1" s="23" t="s">
        <v>76</v>
      </c>
      <c r="AJ1" s="23" t="s">
        <v>77</v>
      </c>
      <c r="AK1" s="23" t="s">
        <v>78</v>
      </c>
      <c r="AL1" s="23" t="s">
        <v>79</v>
      </c>
      <c r="AM1" s="23" t="s">
        <v>80</v>
      </c>
      <c r="AN1" s="24" t="s">
        <v>81</v>
      </c>
      <c r="AO1" s="25" t="s">
        <v>86</v>
      </c>
      <c r="AP1" s="25" t="s">
        <v>87</v>
      </c>
      <c r="AQ1" s="25" t="s">
        <v>88</v>
      </c>
      <c r="AR1" s="25" t="s">
        <v>89</v>
      </c>
    </row>
    <row r="2" spans="1:44">
      <c r="A2" s="26" t="str">
        <f>Scoring!A5</f>
        <v>Loan Guarantees for Projects that Employ Innovative Technologies</v>
      </c>
      <c r="B2" s="26" t="str">
        <f>Scoring!A7</f>
        <v>1901-AB27</v>
      </c>
      <c r="C2" s="27" t="str">
        <f>Scoring!A3</f>
        <v>DOE</v>
      </c>
      <c r="D2" s="7">
        <f>Scoring!B9</f>
        <v>40033</v>
      </c>
      <c r="E2" s="7" t="str">
        <f>Scoring!D7</f>
        <v>No</v>
      </c>
      <c r="F2">
        <f>G2+H2+J2</f>
        <v>5</v>
      </c>
      <c r="G2">
        <f>SUM(K2:N2)</f>
        <v>3</v>
      </c>
      <c r="H2">
        <f>O2+U2+Z2+AE2</f>
        <v>2</v>
      </c>
      <c r="I2">
        <f>G2+H2</f>
        <v>5</v>
      </c>
      <c r="J2">
        <f>SUM(AO2:AR2)</f>
        <v>0</v>
      </c>
      <c r="K2">
        <f>'Topic 1 - Openness'!B3</f>
        <v>2</v>
      </c>
      <c r="L2">
        <f>'Topic 1 - Openness'!B4</f>
        <v>0</v>
      </c>
      <c r="M2">
        <f>'Topic 1 - Openness'!B5</f>
        <v>0</v>
      </c>
      <c r="N2">
        <f>'Topic 1 - Openness'!B6</f>
        <v>1</v>
      </c>
      <c r="O2">
        <f>'Topic 2 - Analysis'!B4</f>
        <v>1</v>
      </c>
      <c r="P2">
        <f>'Topic 2 - Analysis'!B5</f>
        <v>2</v>
      </c>
      <c r="Q2">
        <f>'Topic 2 - Analysis'!B6</f>
        <v>0</v>
      </c>
      <c r="R2">
        <f>'Topic 2 - Analysis'!B7</f>
        <v>1</v>
      </c>
      <c r="S2">
        <f>'Topic 2 - Analysis'!B8</f>
        <v>1</v>
      </c>
      <c r="T2">
        <f>'Topic 2 - Analysis'!B9</f>
        <v>0</v>
      </c>
      <c r="U2">
        <f>'Topic 2 - Analysis'!B10</f>
        <v>1</v>
      </c>
      <c r="V2">
        <f>'Topic 2 - Analysis'!B11</f>
        <v>2</v>
      </c>
      <c r="W2">
        <f>'Topic 2 - Analysis'!B12</f>
        <v>1</v>
      </c>
      <c r="X2">
        <f>'Topic 2 - Analysis'!B13</f>
        <v>1</v>
      </c>
      <c r="Y2">
        <f>'Topic 2 - Analysis'!B14</f>
        <v>0</v>
      </c>
      <c r="Z2">
        <f>'Topic 2 - Analysis'!B15</f>
        <v>0</v>
      </c>
      <c r="AA2">
        <f>'Topic 2 - Analysis'!B16</f>
        <v>0</v>
      </c>
      <c r="AB2">
        <f>'Topic 2 - Analysis'!B17</f>
        <v>1</v>
      </c>
      <c r="AC2">
        <f>'Topic 2 - Analysis'!B18</f>
        <v>0</v>
      </c>
      <c r="AD2">
        <f>'Topic 2 - Analysis'!B19</f>
        <v>0</v>
      </c>
      <c r="AE2">
        <f>'Topic 2 - Analysis'!B20</f>
        <v>0</v>
      </c>
      <c r="AF2">
        <f>'Topic 2 - Analysis'!B21</f>
        <v>0</v>
      </c>
      <c r="AG2">
        <f>'Topic 2 - Analysis'!B22</f>
        <v>0</v>
      </c>
      <c r="AH2">
        <f>'Topic 2 - Analysis'!B23</f>
        <v>0</v>
      </c>
      <c r="AI2">
        <f>'Topic 2 - Analysis'!B24</f>
        <v>0</v>
      </c>
      <c r="AJ2">
        <f>'Topic 2 - Analysis'!B25</f>
        <v>0</v>
      </c>
      <c r="AK2">
        <f>'Topic 2 - Analysis'!B26</f>
        <v>0</v>
      </c>
      <c r="AL2">
        <f>'Topic 2 - Analysis'!B27</f>
        <v>0</v>
      </c>
      <c r="AM2">
        <f>'Topic 2 - Analysis'!B28</f>
        <v>0</v>
      </c>
      <c r="AN2">
        <f>'Topic 2 - Analysis'!B29</f>
        <v>0</v>
      </c>
      <c r="AO2">
        <f>'Topic 3 - Use'!B3</f>
        <v>0</v>
      </c>
      <c r="AP2">
        <f>'Topic 3 - Use'!B4</f>
        <v>0</v>
      </c>
      <c r="AQ2">
        <f>'Topic 3 - Use'!B5</f>
        <v>0</v>
      </c>
      <c r="AR2">
        <f>'Topic 3 - Use'!B6</f>
        <v>0</v>
      </c>
    </row>
    <row r="3" spans="1:44">
      <c r="A3" s="26"/>
      <c r="B3" s="26"/>
      <c r="C3" s="27"/>
    </row>
    <row r="4" spans="1:44">
      <c r="A4" s="26"/>
      <c r="B4" s="26"/>
      <c r="C4" s="27"/>
    </row>
    <row r="5" spans="1:44">
      <c r="A5" s="26"/>
      <c r="B5" s="26"/>
      <c r="C5" s="27"/>
    </row>
    <row r="6" spans="1:44">
      <c r="A6" s="19"/>
      <c r="B6" s="19"/>
      <c r="C6" s="28"/>
    </row>
    <row r="7" spans="1:44">
      <c r="A7" s="26"/>
      <c r="B7" s="26"/>
      <c r="C7" s="27"/>
    </row>
    <row r="8" spans="1:44">
      <c r="A8" s="26"/>
      <c r="B8" s="26"/>
      <c r="C8" s="27"/>
    </row>
    <row r="9" spans="1:44">
      <c r="A9" s="26"/>
      <c r="B9" s="26"/>
      <c r="C9" s="27"/>
    </row>
    <row r="10" spans="1:44">
      <c r="A10" s="26"/>
      <c r="B10" s="26"/>
      <c r="C10" s="27"/>
    </row>
    <row r="11" spans="1:44">
      <c r="A11" s="19"/>
      <c r="B11" s="19"/>
      <c r="C11" s="28"/>
    </row>
    <row r="12" spans="1:44">
      <c r="A12" s="26"/>
      <c r="B12" s="26"/>
      <c r="C12" s="27"/>
    </row>
    <row r="13" spans="1:44">
      <c r="A13" s="26"/>
      <c r="B13" s="26"/>
      <c r="C13" s="27"/>
    </row>
    <row r="14" spans="1:44">
      <c r="A14" s="26"/>
      <c r="B14" s="26"/>
      <c r="C14" s="27"/>
    </row>
    <row r="15" spans="1:44">
      <c r="A15" s="26"/>
      <c r="B15" s="26"/>
      <c r="C15" s="27"/>
    </row>
    <row r="16" spans="1:44">
      <c r="A16" s="19"/>
      <c r="B16" s="19"/>
      <c r="C16" s="28"/>
    </row>
    <row r="17" spans="1:4">
      <c r="A17" s="26"/>
      <c r="B17" s="26"/>
      <c r="C17" s="27"/>
    </row>
    <row r="18" spans="1:4">
      <c r="A18" s="19"/>
      <c r="B18" s="19"/>
      <c r="C18" s="28"/>
      <c r="D18" s="29"/>
    </row>
  </sheetData>
  <phoneticPr fontId="2" type="noConversion"/>
  <pageMargins left="0.75" right="0.75" top="1" bottom="1" header="0.5" footer="0.5"/>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workbookViewId="0">
      <selection activeCell="D6" sqref="D6"/>
    </sheetView>
  </sheetViews>
  <sheetFormatPr defaultRowHeight="12.75"/>
  <cols>
    <col min="1" max="1" width="29.140625" style="3" customWidth="1"/>
    <col min="2" max="2" width="5.85546875" style="37" customWidth="1"/>
    <col min="3" max="3" width="9.28515625" style="37" customWidth="1"/>
    <col min="4" max="4" width="34.140625" style="6" customWidth="1"/>
    <col min="5" max="16384" width="9.140625" style="3"/>
  </cols>
  <sheetData>
    <row r="1" spans="1:4" ht="15.75">
      <c r="A1" s="54" t="s">
        <v>58</v>
      </c>
      <c r="B1" s="55"/>
      <c r="C1" s="55"/>
      <c r="D1" s="56"/>
    </row>
    <row r="2" spans="1:4">
      <c r="A2" s="30" t="s">
        <v>96</v>
      </c>
      <c r="B2" s="31" t="s">
        <v>0</v>
      </c>
      <c r="C2" s="31" t="s">
        <v>20</v>
      </c>
      <c r="D2" s="32" t="s">
        <v>4</v>
      </c>
    </row>
    <row r="3" spans="1:4" ht="204">
      <c r="A3" s="33" t="s">
        <v>94</v>
      </c>
      <c r="B3" s="34">
        <v>2</v>
      </c>
      <c r="C3" s="4">
        <v>1</v>
      </c>
      <c r="D3" s="35" t="s">
        <v>103</v>
      </c>
    </row>
    <row r="4" spans="1:4" ht="30">
      <c r="A4" s="33" t="s">
        <v>40</v>
      </c>
      <c r="B4" s="34">
        <v>0</v>
      </c>
      <c r="C4" s="4">
        <v>2</v>
      </c>
      <c r="D4" s="36" t="s">
        <v>104</v>
      </c>
    </row>
    <row r="5" spans="1:4" ht="45">
      <c r="A5" s="33" t="s">
        <v>41</v>
      </c>
      <c r="B5" s="34">
        <v>0</v>
      </c>
      <c r="C5" s="4">
        <v>3</v>
      </c>
      <c r="D5" s="36" t="s">
        <v>105</v>
      </c>
    </row>
    <row r="6" spans="1:4" ht="153">
      <c r="A6" s="33" t="s">
        <v>95</v>
      </c>
      <c r="B6" s="34">
        <v>1</v>
      </c>
      <c r="C6" s="4">
        <v>4</v>
      </c>
      <c r="D6" s="36" t="s">
        <v>106</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E2" sqref="E2"/>
    </sheetView>
  </sheetViews>
  <sheetFormatPr defaultRowHeight="12.75"/>
  <cols>
    <col min="1" max="1" width="29" style="6" customWidth="1"/>
    <col min="2" max="2" width="7.140625" style="37" customWidth="1"/>
    <col min="3" max="3" width="9.28515625" style="3" customWidth="1"/>
    <col min="4" max="4" width="41.7109375" style="6" customWidth="1"/>
    <col min="5" max="16384" width="9.140625" style="3"/>
  </cols>
  <sheetData>
    <row r="1" spans="1:256" ht="14.25" customHeight="1">
      <c r="A1" s="57" t="s">
        <v>59</v>
      </c>
      <c r="B1" s="58"/>
      <c r="C1" s="58"/>
      <c r="D1" s="59"/>
    </row>
    <row r="2" spans="1:256">
      <c r="A2" s="30" t="s">
        <v>97</v>
      </c>
      <c r="B2" s="31" t="s">
        <v>0</v>
      </c>
      <c r="C2" s="31" t="s">
        <v>20</v>
      </c>
      <c r="D2" s="32" t="s">
        <v>4</v>
      </c>
    </row>
    <row r="3" spans="1:256">
      <c r="A3" s="36"/>
      <c r="B3" s="38"/>
      <c r="C3" s="38"/>
      <c r="D3" s="39"/>
    </row>
    <row r="4" spans="1:256" ht="90">
      <c r="A4" s="40" t="s">
        <v>90</v>
      </c>
      <c r="B4" s="41">
        <f>ROUND(AVERAGE(B5:B9),0)</f>
        <v>1</v>
      </c>
      <c r="C4" s="42"/>
      <c r="D4" s="43"/>
    </row>
    <row r="5" spans="1:256" ht="102">
      <c r="A5" s="34" t="s">
        <v>5</v>
      </c>
      <c r="B5" s="4">
        <v>2</v>
      </c>
      <c r="C5" s="44" t="s">
        <v>60</v>
      </c>
      <c r="D5" s="36" t="s">
        <v>107</v>
      </c>
    </row>
    <row r="6" spans="1:256" ht="45">
      <c r="A6" s="34" t="s">
        <v>6</v>
      </c>
      <c r="B6" s="4">
        <v>0</v>
      </c>
      <c r="C6" s="44" t="s">
        <v>61</v>
      </c>
      <c r="D6" s="36" t="s">
        <v>111</v>
      </c>
    </row>
    <row r="7" spans="1:256" ht="75">
      <c r="A7" s="34" t="s">
        <v>7</v>
      </c>
      <c r="B7" s="4">
        <v>1</v>
      </c>
      <c r="C7" s="44" t="s">
        <v>62</v>
      </c>
      <c r="D7" s="36" t="s">
        <v>108</v>
      </c>
    </row>
    <row r="8" spans="1:256" ht="76.5">
      <c r="A8" s="34" t="s">
        <v>8</v>
      </c>
      <c r="B8" s="4">
        <v>1</v>
      </c>
      <c r="C8" s="44" t="s">
        <v>63</v>
      </c>
      <c r="D8" s="36" t="s">
        <v>109</v>
      </c>
    </row>
    <row r="9" spans="1:256" ht="60">
      <c r="A9" s="34" t="s">
        <v>26</v>
      </c>
      <c r="B9" s="4">
        <v>0</v>
      </c>
      <c r="C9" s="44" t="s">
        <v>64</v>
      </c>
      <c r="D9" s="36" t="s">
        <v>110</v>
      </c>
    </row>
    <row r="10" spans="1:256" ht="105">
      <c r="A10" s="40" t="s">
        <v>45</v>
      </c>
      <c r="B10" s="41">
        <f>ROUND(AVERAGE(B11:B14),0)</f>
        <v>1</v>
      </c>
      <c r="C10" s="42"/>
      <c r="D10" s="43"/>
    </row>
    <row r="11" spans="1:256" ht="102">
      <c r="A11" s="34" t="s">
        <v>9</v>
      </c>
      <c r="B11" s="4">
        <v>2</v>
      </c>
      <c r="C11" s="44" t="s">
        <v>65</v>
      </c>
      <c r="D11" s="36" t="s">
        <v>107</v>
      </c>
    </row>
    <row r="12" spans="1:256" ht="105">
      <c r="A12" s="34" t="s">
        <v>10</v>
      </c>
      <c r="B12" s="4">
        <v>1</v>
      </c>
      <c r="C12" s="44" t="s">
        <v>66</v>
      </c>
      <c r="D12" s="36" t="s">
        <v>124</v>
      </c>
    </row>
    <row r="13" spans="1:256" ht="76.5">
      <c r="A13" s="34" t="s">
        <v>8</v>
      </c>
      <c r="B13" s="4">
        <v>1</v>
      </c>
      <c r="C13" s="44" t="s">
        <v>67</v>
      </c>
      <c r="D13" s="36" t="s">
        <v>109</v>
      </c>
    </row>
    <row r="14" spans="1:256" ht="75">
      <c r="A14" s="34" t="s">
        <v>27</v>
      </c>
      <c r="B14" s="4">
        <v>0</v>
      </c>
      <c r="C14" s="44" t="s">
        <v>68</v>
      </c>
      <c r="D14" s="36" t="s">
        <v>110</v>
      </c>
    </row>
    <row r="15" spans="1:256" s="2" customFormat="1" ht="60">
      <c r="A15" s="40" t="s">
        <v>46</v>
      </c>
      <c r="B15" s="41">
        <f>ROUND(AVERAGE(B16:B19),0)</f>
        <v>0</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60">
      <c r="A16" s="34" t="s">
        <v>34</v>
      </c>
      <c r="B16" s="4">
        <v>0</v>
      </c>
      <c r="C16" s="44" t="s">
        <v>69</v>
      </c>
      <c r="D16" s="36" t="s">
        <v>112</v>
      </c>
    </row>
    <row r="17" spans="1:4" ht="195">
      <c r="A17" s="34" t="s">
        <v>35</v>
      </c>
      <c r="B17" s="4">
        <v>1</v>
      </c>
      <c r="C17" s="44" t="s">
        <v>70</v>
      </c>
      <c r="D17" s="36" t="s">
        <v>113</v>
      </c>
    </row>
    <row r="18" spans="1:4" ht="60">
      <c r="A18" s="34" t="s">
        <v>11</v>
      </c>
      <c r="B18" s="4">
        <v>0</v>
      </c>
      <c r="C18" s="44" t="s">
        <v>71</v>
      </c>
      <c r="D18" s="36" t="s">
        <v>114</v>
      </c>
    </row>
    <row r="19" spans="1:4" ht="105">
      <c r="A19" s="34" t="s">
        <v>12</v>
      </c>
      <c r="B19" s="4">
        <v>0</v>
      </c>
      <c r="C19" s="44" t="s">
        <v>72</v>
      </c>
      <c r="D19" s="36" t="s">
        <v>115</v>
      </c>
    </row>
    <row r="20" spans="1:4" ht="45">
      <c r="A20" s="40" t="s">
        <v>47</v>
      </c>
      <c r="B20" s="41">
        <f>ROUND(AVERAGE(B21:B29),0)</f>
        <v>0</v>
      </c>
      <c r="C20" s="42"/>
      <c r="D20" s="43"/>
    </row>
    <row r="21" spans="1:4" ht="60">
      <c r="A21" s="34" t="s">
        <v>36</v>
      </c>
      <c r="B21" s="4">
        <v>0</v>
      </c>
      <c r="C21" s="44" t="s">
        <v>73</v>
      </c>
      <c r="D21" s="36" t="s">
        <v>116</v>
      </c>
    </row>
    <row r="22" spans="1:4" ht="60">
      <c r="A22" s="34" t="s">
        <v>13</v>
      </c>
      <c r="B22" s="4">
        <v>0</v>
      </c>
      <c r="C22" s="44" t="s">
        <v>74</v>
      </c>
      <c r="D22" s="36" t="s">
        <v>111</v>
      </c>
    </row>
    <row r="23" spans="1:4" ht="60">
      <c r="A23" s="34" t="s">
        <v>14</v>
      </c>
      <c r="B23" s="4">
        <v>0</v>
      </c>
      <c r="C23" s="44" t="s">
        <v>75</v>
      </c>
      <c r="D23" s="36" t="s">
        <v>111</v>
      </c>
    </row>
    <row r="24" spans="1:4" ht="90">
      <c r="A24" s="34" t="s">
        <v>15</v>
      </c>
      <c r="B24" s="4">
        <v>0</v>
      </c>
      <c r="C24" s="44" t="s">
        <v>76</v>
      </c>
      <c r="D24" s="36" t="s">
        <v>111</v>
      </c>
    </row>
    <row r="25" spans="1:4" ht="75">
      <c r="A25" s="34" t="s">
        <v>16</v>
      </c>
      <c r="B25" s="4">
        <v>0</v>
      </c>
      <c r="C25" s="44" t="s">
        <v>77</v>
      </c>
      <c r="D25" s="36" t="s">
        <v>111</v>
      </c>
    </row>
    <row r="26" spans="1:4" ht="45">
      <c r="A26" s="34" t="s">
        <v>37</v>
      </c>
      <c r="B26" s="4">
        <v>0</v>
      </c>
      <c r="C26" s="44" t="s">
        <v>78</v>
      </c>
      <c r="D26" s="36" t="s">
        <v>111</v>
      </c>
    </row>
    <row r="27" spans="1:4" ht="60">
      <c r="A27" s="34" t="s">
        <v>17</v>
      </c>
      <c r="B27" s="4">
        <v>0</v>
      </c>
      <c r="C27" s="44" t="s">
        <v>79</v>
      </c>
      <c r="D27" s="36" t="s">
        <v>111</v>
      </c>
    </row>
    <row r="28" spans="1:4" ht="60">
      <c r="A28" s="34" t="s">
        <v>18</v>
      </c>
      <c r="B28" s="4">
        <v>0</v>
      </c>
      <c r="C28" s="44" t="s">
        <v>80</v>
      </c>
      <c r="D28" s="36" t="s">
        <v>111</v>
      </c>
    </row>
    <row r="29" spans="1:4" ht="75">
      <c r="A29" s="34" t="s">
        <v>19</v>
      </c>
      <c r="B29" s="4">
        <v>0</v>
      </c>
      <c r="C29" s="44" t="s">
        <v>81</v>
      </c>
      <c r="D29" s="36" t="s">
        <v>111</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D6"/>
  <sheetViews>
    <sheetView workbookViewId="0">
      <selection activeCell="F4" sqref="F4"/>
    </sheetView>
  </sheetViews>
  <sheetFormatPr defaultRowHeight="12.75"/>
  <cols>
    <col min="1" max="1" width="28.7109375" style="3" customWidth="1"/>
    <col min="2" max="2" width="5.85546875" style="3" customWidth="1"/>
    <col min="3" max="3" width="9.28515625" style="3" customWidth="1"/>
    <col min="4" max="4" width="40.28515625" style="6" customWidth="1"/>
    <col min="5" max="16384" width="9.140625" style="3"/>
  </cols>
  <sheetData>
    <row r="1" spans="1:4" ht="15.75">
      <c r="A1" s="54" t="s">
        <v>50</v>
      </c>
      <c r="B1" s="60"/>
      <c r="C1" s="60"/>
      <c r="D1" s="61"/>
    </row>
    <row r="2" spans="1:4">
      <c r="A2" s="30" t="s">
        <v>97</v>
      </c>
      <c r="B2" s="31" t="s">
        <v>0</v>
      </c>
      <c r="C2" s="31" t="s">
        <v>20</v>
      </c>
      <c r="D2" s="32" t="s">
        <v>4</v>
      </c>
    </row>
    <row r="3" spans="1:4" ht="60">
      <c r="A3" s="33" t="s">
        <v>91</v>
      </c>
      <c r="B3" s="34">
        <v>0</v>
      </c>
      <c r="C3" s="4">
        <v>9</v>
      </c>
      <c r="D3" s="36" t="s">
        <v>117</v>
      </c>
    </row>
    <row r="4" spans="1:4" ht="60">
      <c r="A4" s="33" t="s">
        <v>52</v>
      </c>
      <c r="B4" s="34">
        <v>0</v>
      </c>
      <c r="C4" s="4">
        <v>10</v>
      </c>
      <c r="D4" s="36" t="s">
        <v>117</v>
      </c>
    </row>
    <row r="5" spans="1:4" ht="102">
      <c r="A5" s="33" t="s">
        <v>92</v>
      </c>
      <c r="B5" s="34">
        <v>0</v>
      </c>
      <c r="C5" s="4">
        <v>11</v>
      </c>
      <c r="D5" s="36" t="s">
        <v>118</v>
      </c>
    </row>
    <row r="6" spans="1:4" ht="90">
      <c r="A6" s="33" t="s">
        <v>93</v>
      </c>
      <c r="B6" s="34">
        <v>0</v>
      </c>
      <c r="C6" s="4">
        <v>12</v>
      </c>
      <c r="D6" s="36" t="s">
        <v>119</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2010-11-03T15:07:54Z</dcterms:created>
  <dcterms:modified xsi:type="dcterms:W3CDTF">2011-09-12T16:11:40Z</dcterms:modified>
</cp:coreProperties>
</file>