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820" windowHeight="6630" activeTab="1"/>
  </bookViews>
  <sheets>
    <sheet name="Chart ATVM Pie" sheetId="1" r:id="rId1"/>
    <sheet name="Chart ATVM Exposure" sheetId="2" r:id="rId2"/>
    <sheet name="Data" sheetId="3" r:id="rId3"/>
    <sheet name="Sheet2" sheetId="4" r:id="rId4"/>
    <sheet name="Sheet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<sst xmlns="http://schemas.openxmlformats.org/spreadsheetml/2006/main" count="445" uniqueCount="165">
  <si>
    <t>ATVM</t>
  </si>
  <si>
    <t>Fisker Automotive</t>
  </si>
  <si>
    <t>$529 million</t>
  </si>
  <si>
    <t>Closed</t>
  </si>
  <si>
    <t>Ford Motor Company</t>
  </si>
  <si>
    <t>$5.907 billion</t>
  </si>
  <si>
    <t>Nissan North America, Inc.</t>
  </si>
  <si>
    <t>$1.448 billion</t>
  </si>
  <si>
    <t>Tesla Motors</t>
  </si>
  <si>
    <t>$465 million</t>
  </si>
  <si>
    <t>The Vehicle Production Group LLC</t>
  </si>
  <si>
    <t>$50 million</t>
  </si>
  <si>
    <t>Program</t>
  </si>
  <si>
    <t>Technology</t>
  </si>
  <si>
    <t>Jobs </t>
  </si>
  <si>
    <t>Date of</t>
  </si>
  <si>
    <t>agreement</t>
  </si>
  <si>
    <t>Locations</t>
  </si>
  <si>
    <t>Status</t>
  </si>
  <si>
    <t>AREVA</t>
  </si>
  <si>
    <t>Front-end Nuclear</t>
  </si>
  <si>
    <t>$2 billion</t>
  </si>
  <si>
    <t>310/1,000</t>
  </si>
  <si>
    <t>Idaho Falls, ID</t>
  </si>
  <si>
    <t>Conditional Commitment</t>
  </si>
  <si>
    <t>Georgia Power Company</t>
  </si>
  <si>
    <t>Nuclear Generation</t>
  </si>
  <si>
    <t>$8.33 billion</t>
  </si>
  <si>
    <t>800/3,500</t>
  </si>
  <si>
    <t>Waynesboro, GA</t>
  </si>
  <si>
    <t>1366 Technologies, Inc.</t>
  </si>
  <si>
    <t>Solar Manufacturing</t>
  </si>
  <si>
    <t>$150 million</t>
  </si>
  <si>
    <t>70/50</t>
  </si>
  <si>
    <t>Lexington, MA</t>
  </si>
  <si>
    <t>Abengoa Bioenergy Biomass of Kansas LLC</t>
  </si>
  <si>
    <t>Biofuel</t>
  </si>
  <si>
    <t>$132.4 million</t>
  </si>
  <si>
    <t>65/300</t>
  </si>
  <si>
    <t>Hugoton, KS</t>
  </si>
  <si>
    <t>Abengoa Solar, Inc. (Mojave Solar)</t>
  </si>
  <si>
    <t>Solar Generation</t>
  </si>
  <si>
    <t>$1.2 billion</t>
  </si>
  <si>
    <t>70/830</t>
  </si>
  <si>
    <t>San Bernardino County, CA</t>
  </si>
  <si>
    <t>Abengoa Solar, Inc. (Solana)</t>
  </si>
  <si>
    <t>$1.446 billion</t>
  </si>
  <si>
    <t>60/1,700</t>
  </si>
  <si>
    <t>Gila Bend, AZ</t>
  </si>
  <si>
    <t>Abound Solar</t>
  </si>
  <si>
    <t>$400 million</t>
  </si>
  <si>
    <t>N/A/400</t>
  </si>
  <si>
    <t>Longmont, CO and Tipton, IN</t>
  </si>
  <si>
    <t>Beacon Power Corporation</t>
  </si>
  <si>
    <t>Energy Storage</t>
  </si>
  <si>
    <t>$43 million</t>
  </si>
  <si>
    <t>14/20</t>
  </si>
  <si>
    <t>Stephentown, NY</t>
  </si>
  <si>
    <t>Wind Generation</t>
  </si>
  <si>
    <t>partial guarantee of $1.3 billion</t>
  </si>
  <si>
    <t>35/400</t>
  </si>
  <si>
    <t>Gilliam and Morrow Counties, OR</t>
  </si>
  <si>
    <t>$90.6 million</t>
  </si>
  <si>
    <t>Alamosa, CO</t>
  </si>
  <si>
    <t>$646 million</t>
  </si>
  <si>
    <t>20/350</t>
  </si>
  <si>
    <t>Lancanster, CA</t>
  </si>
  <si>
    <t>partial guarantee of $168.9 million</t>
  </si>
  <si>
    <t>6/198</t>
  </si>
  <si>
    <t>Coos, NH</t>
  </si>
  <si>
    <t>$117 million</t>
  </si>
  <si>
    <t>10/200</t>
  </si>
  <si>
    <t>Kahuku Oahu, HI</t>
  </si>
  <si>
    <t>LS Power Associates (ON Line – formerly known as SWIP-S)</t>
  </si>
  <si>
    <t>Transmission</t>
  </si>
  <si>
    <t>$343 million</t>
  </si>
  <si>
    <t>15/400</t>
  </si>
  <si>
    <t>Ely to Las Vegas, NV</t>
  </si>
  <si>
    <t>$337 million</t>
  </si>
  <si>
    <t>7/300</t>
  </si>
  <si>
    <t>Maricopa County, AZ</t>
  </si>
  <si>
    <t>Geothermal</t>
  </si>
  <si>
    <t>partial guarantee of $98.5 million</t>
  </si>
  <si>
    <t>14/200</t>
  </si>
  <si>
    <t>Humbolt County, NV</t>
  </si>
  <si>
    <t>NextEra Energy Resources, LLC (Desert Sunlight)</t>
  </si>
  <si>
    <t>partial guarantee of $1.46 billion</t>
  </si>
  <si>
    <t>15/550</t>
  </si>
  <si>
    <t>Riverside County, CA</t>
  </si>
  <si>
    <t>NextEra Energy Resources, LLC (Genesis Solar)</t>
  </si>
  <si>
    <t>partial guarantee of $852 million</t>
  </si>
  <si>
    <t>47/800</t>
  </si>
  <si>
    <t>NRG Energy, Inc. (BrightSource)</t>
  </si>
  <si>
    <t>$1.6 billion</t>
  </si>
  <si>
    <t>86/1,000</t>
  </si>
  <si>
    <t>Baker, CA</t>
  </si>
  <si>
    <t>$1.237 billion</t>
  </si>
  <si>
    <t>15/350</t>
  </si>
  <si>
    <t>San Luis Obispo, CA</t>
  </si>
  <si>
    <t>$967 million</t>
  </si>
  <si>
    <t>10/400</t>
  </si>
  <si>
    <t>Yuma County, AZ</t>
  </si>
  <si>
    <t>partial guarantee of $350 million</t>
  </si>
  <si>
    <t>64/332</t>
  </si>
  <si>
    <t>Jersey Valley, McGinness Hills, and Tuscarora, NV</t>
  </si>
  <si>
    <t>Prologis (Project Amp)</t>
  </si>
  <si>
    <t>partial guarantee of $1.4 billion</t>
  </si>
  <si>
    <t>42/Over 1,000</t>
  </si>
  <si>
    <t>28 States</t>
  </si>
  <si>
    <t>$102 million</t>
  </si>
  <si>
    <t>8/200</t>
  </si>
  <si>
    <t>Roxbury, ME</t>
  </si>
  <si>
    <t>SolarReserve, LLC (Crescent Dunes)</t>
  </si>
  <si>
    <t>$737 million</t>
  </si>
  <si>
    <t>45/600</t>
  </si>
  <si>
    <t>Nye County, NV</t>
  </si>
  <si>
    <t>SoloPower</t>
  </si>
  <si>
    <t>$197 million</t>
  </si>
  <si>
    <t>450/270</t>
  </si>
  <si>
    <t>Portland, OR</t>
  </si>
  <si>
    <t>Solyndra Inc.</t>
  </si>
  <si>
    <t>$535 million</t>
  </si>
  <si>
    <t>N/A/3,000</t>
  </si>
  <si>
    <t>Fremont, CA</t>
  </si>
  <si>
    <t>$97 million</t>
  </si>
  <si>
    <t>10/150</t>
  </si>
  <si>
    <t>Malheur County, OR</t>
  </si>
  <si>
    <t>Loan Guarantee Amount</t>
  </si>
  <si>
    <t>Caithness Shepherds Flat</t>
  </si>
  <si>
    <t>Cogentrix of Alamosa, LLC.</t>
  </si>
  <si>
    <t>Exelon (Antelope Valley Solar Ranch)</t>
  </si>
  <si>
    <t>Granite Reliable</t>
  </si>
  <si>
    <t>Kahuku Wind Power, LLC.</t>
  </si>
  <si>
    <t>Mesquite Solar 1, LLC (Sempra Mesquite)</t>
  </si>
  <si>
    <t>Nevada Geothermal Power Company, Inc. (Blue Mountain)</t>
  </si>
  <si>
    <t>NRG Solar (California Valley Solar Ranch)</t>
  </si>
  <si>
    <t>NRG Solar, LLC (Agua Caliente)</t>
  </si>
  <si>
    <t>Ormat Nevada, Inc.</t>
  </si>
  <si>
    <t>Record Hill Wind</t>
  </si>
  <si>
    <t>US Geothermal, Inc.</t>
  </si>
  <si>
    <t>(Permanent/Construction)</t>
  </si>
  <si>
    <t>10/75</t>
  </si>
  <si>
    <t xml:space="preserve">Loan Amount </t>
  </si>
  <si>
    <t xml:space="preserve">in billions </t>
  </si>
  <si>
    <t xml:space="preserve">ATV </t>
  </si>
  <si>
    <t xml:space="preserve">Nuclear </t>
  </si>
  <si>
    <t>Nuclear</t>
  </si>
  <si>
    <t xml:space="preserve">Loan Amount in billions </t>
  </si>
  <si>
    <t>Date</t>
  </si>
  <si>
    <t xml:space="preserve">Total Jobs </t>
  </si>
  <si>
    <t xml:space="preserve">Technology </t>
  </si>
  <si>
    <t xml:space="preserve">loan amount </t>
  </si>
  <si>
    <t xml:space="preserve">number of jobs </t>
  </si>
  <si>
    <t xml:space="preserve">Geothermal </t>
  </si>
  <si>
    <t>Solar</t>
  </si>
  <si>
    <t>Wind</t>
  </si>
  <si>
    <t>Other</t>
  </si>
  <si>
    <t>$$/Jobs</t>
  </si>
  <si>
    <t xml:space="preserve">$$/jobs </t>
  </si>
  <si>
    <t>ATV</t>
  </si>
  <si>
    <t>Number of Jobs</t>
  </si>
  <si>
    <t>Loan Amount ($mn)</t>
  </si>
  <si>
    <t>Total ATVM Loans</t>
  </si>
  <si>
    <t>ATVM Recipient</t>
  </si>
  <si>
    <t>Cost Per Job
($)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</si>
</sst>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6"/>
      <color indexed="8"/>
      <name val="Arial"/>
      <family val="0"/>
    </font>
    <font>
      <b/>
      <sz val="18"/>
      <color indexed="8"/>
      <name val="Arial"/>
      <family val="0"/>
    </font>
    <font>
      <b/>
      <sz val="16"/>
      <color indexed="8"/>
      <name val="Arial"/>
      <family val="0"/>
    </font>
    <font>
      <b/>
      <sz val="20"/>
      <color indexed="8"/>
      <name val="Arial"/>
      <family val="0"/>
    </font>
    <font>
      <sz val="11"/>
      <color indexed="8"/>
      <name val="Arial"/>
      <family val="0"/>
    </font>
    <font>
      <b/>
      <sz val="24"/>
      <color indexed="8"/>
      <name val="Arial"/>
      <family val="0"/>
    </font>
    <font>
      <sz val="2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u val="single"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Border="1" applyAlignment="1">
      <alignment/>
    </xf>
    <xf numFmtId="44" fontId="0" fillId="0" borderId="11" xfId="44" applyNumberFormat="1" applyFont="1" applyBorder="1" applyAlignment="1">
      <alignment/>
    </xf>
    <xf numFmtId="2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12" xfId="0" applyBorder="1" applyAlignment="1">
      <alignment/>
    </xf>
    <xf numFmtId="0" fontId="47" fillId="0" borderId="13" xfId="0" applyFont="1" applyBorder="1" applyAlignment="1">
      <alignment/>
    </xf>
    <xf numFmtId="165" fontId="47" fillId="0" borderId="13" xfId="44" applyNumberFormat="1" applyFont="1" applyBorder="1" applyAlignment="1">
      <alignment/>
    </xf>
    <xf numFmtId="3" fontId="47" fillId="0" borderId="13" xfId="0" applyNumberFormat="1" applyFont="1" applyBorder="1" applyAlignment="1">
      <alignment/>
    </xf>
    <xf numFmtId="165" fontId="47" fillId="0" borderId="13" xfId="0" applyNumberFormat="1" applyFont="1" applyBorder="1" applyAlignment="1">
      <alignment/>
    </xf>
    <xf numFmtId="0" fontId="47" fillId="0" borderId="11" xfId="0" applyFont="1" applyBorder="1" applyAlignment="1">
      <alignment/>
    </xf>
    <xf numFmtId="165" fontId="47" fillId="0" borderId="11" xfId="44" applyNumberFormat="1" applyFont="1" applyBorder="1" applyAlignment="1">
      <alignment/>
    </xf>
    <xf numFmtId="165" fontId="47" fillId="0" borderId="11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0" fontId="47" fillId="0" borderId="14" xfId="0" applyFont="1" applyFill="1" applyBorder="1" applyAlignment="1">
      <alignment/>
    </xf>
    <xf numFmtId="165" fontId="47" fillId="0" borderId="14" xfId="0" applyNumberFormat="1" applyFont="1" applyBorder="1" applyAlignment="1">
      <alignment/>
    </xf>
    <xf numFmtId="0" fontId="47" fillId="0" borderId="14" xfId="0" applyFont="1" applyBorder="1" applyAlignment="1">
      <alignment/>
    </xf>
    <xf numFmtId="165" fontId="47" fillId="0" borderId="13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left" inden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25"/>
          <c:y val="0.115"/>
          <c:w val="0.55175"/>
          <c:h val="0.75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000000"/>
                        </a:solidFill>
                      </a:rPr>
                      <a:t>Nissan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 
$1.4 bllion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000000"/>
                        </a:solidFill>
                      </a:rPr>
                      <a:t>Ford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$5.9 billion 
  70%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The Vehicle Production Group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$0.05 billion
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000000"/>
                        </a:solidFill>
                      </a:rPr>
                      <a:t>Tesla Motors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$0.4 billion
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000000"/>
                        </a:solidFill>
                      </a:rPr>
                      <a:t>Fisker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$0.53 billion 
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'[1]Sheet2'!$B$50:$B$54</c:f>
              <c:strCache>
                <c:ptCount val="5"/>
                <c:pt idx="0">
                  <c:v>Nissan </c:v>
                </c:pt>
                <c:pt idx="1">
                  <c:v>Ford </c:v>
                </c:pt>
                <c:pt idx="2">
                  <c:v>The Vehicle Production Group</c:v>
                </c:pt>
                <c:pt idx="3">
                  <c:v>Tesla Motors</c:v>
                </c:pt>
                <c:pt idx="4">
                  <c:v>Fisker </c:v>
                </c:pt>
              </c:strCache>
            </c:strRef>
          </c:cat>
          <c:val>
            <c:numRef>
              <c:f>'[1]Sheet2'!$D$50:$D$54</c:f>
              <c:numCache>
                <c:ptCount val="5"/>
                <c:pt idx="0">
                  <c:v>1.448</c:v>
                </c:pt>
                <c:pt idx="1">
                  <c:v>5.907</c:v>
                </c:pt>
                <c:pt idx="2">
                  <c:v>0.05</c:v>
                </c:pt>
                <c:pt idx="3">
                  <c:v>0.465</c:v>
                </c:pt>
                <c:pt idx="4">
                  <c:v>0.529</c:v>
                </c:pt>
              </c:numCache>
            </c:numRef>
          </c:val>
        </c:ser>
        <c:firstSliceAng val="297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285"/>
          <c:w val="0.888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 $55,556 </a:t>
                    </a:r>
                  </a:p>
                </c:rich>
              </c:tx>
              <c:numFmt formatCode="_(&quot;$&quot;* #,##0_);_(&quot;$&quot;* \(#,##0\);_(&quot;$&quot;* &quot;-&quot;_);_(@_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 $179,000 </a:t>
                    </a:r>
                  </a:p>
                </c:rich>
              </c:tx>
              <c:numFmt formatCode="_(&quot;$&quot;* #,##0_);_(&quot;$&quot;* \(#,##0\);_(&quot;$&quot;* &quot;-&quot;_);_(@_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 $264,500</a:t>
                    </a:r>
                  </a:p>
                </c:rich>
              </c:tx>
              <c:numFmt formatCode="_(&quot;$&quot;* #,##0_);_(&quot;$&quot;* \(#,##0\);_(&quot;$&quot;* &quot;-&quot;_);_(@_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 $310,000</a:t>
                    </a:r>
                  </a:p>
                </c:rich>
              </c:tx>
              <c:numFmt formatCode="_(&quot;$&quot;* #,##0_);_(&quot;$&quot;* \(#,##0\);_(&quot;$&quot;* &quot;-&quot;_);_(@_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 $1,113,846 </a:t>
                    </a:r>
                  </a:p>
                </c:rich>
              </c:tx>
              <c:numFmt formatCode="_(&quot;$&quot;* #,##0_);_(&quot;$&quot;* \(#,##0\);_(&quot;$&quot;* &quot;-&quot;_);_(@_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_(&quot;$&quot;* #,##0_);_(&quot;$&quot;* \(#,##0\);_(&quot;$&quot;* &quot;-&quot;_);_(@_)" sourceLinked="0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Data!$F$52:$F$56</c:f>
              <c:strCache>
                <c:ptCount val="5"/>
                <c:pt idx="0">
                  <c:v>The Vehicle Production Group LLC</c:v>
                </c:pt>
                <c:pt idx="1">
                  <c:v>Ford Motor Company</c:v>
                </c:pt>
                <c:pt idx="2">
                  <c:v>Fisker Automotive</c:v>
                </c:pt>
                <c:pt idx="3">
                  <c:v>Tesla Motors</c:v>
                </c:pt>
                <c:pt idx="4">
                  <c:v>Nissan North America, Inc.</c:v>
                </c:pt>
              </c:strCache>
            </c:strRef>
          </c:cat>
          <c:val>
            <c:numRef>
              <c:f>Data!$G$52:$G$56</c:f>
              <c:numCache>
                <c:ptCount val="5"/>
                <c:pt idx="0">
                  <c:v>55.556</c:v>
                </c:pt>
                <c:pt idx="1">
                  <c:v>179</c:v>
                </c:pt>
                <c:pt idx="2">
                  <c:v>264.5</c:v>
                </c:pt>
                <c:pt idx="3">
                  <c:v>310</c:v>
                </c:pt>
                <c:pt idx="4">
                  <c:v>1113.846</c:v>
                </c:pt>
              </c:numCache>
            </c:numRef>
          </c:val>
        </c:ser>
        <c:overlap val="40"/>
        <c:gapWidth val="75"/>
        <c:axId val="23082523"/>
        <c:axId val="6416116"/>
      </c:barChart>
      <c:catAx>
        <c:axId val="23082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6416116"/>
        <c:crosses val="autoZero"/>
        <c:auto val="1"/>
        <c:lblOffset val="100"/>
        <c:tickLblSkip val="1"/>
        <c:noMultiLvlLbl val="0"/>
      </c:catAx>
      <c:valAx>
        <c:axId val="6416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3082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0.901</cdr:y>
    </cdr:from>
    <cdr:to>
      <cdr:x>0.98275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5753100"/>
          <a:ext cx="50673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 Department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Energy, Loan Programs Office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0.0205</cdr:x>
      <cdr:y>0.026</cdr:y>
    </cdr:from>
    <cdr:to>
      <cdr:x>0.12575</cdr:x>
      <cdr:y>0.17125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619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ATVM Loan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Program by Recipient</a:t>
          </a:r>
        </a:p>
      </cdr:txBody>
    </cdr:sp>
  </cdr:relSizeAnchor>
  <cdr:relSizeAnchor xmlns:cdr="http://schemas.openxmlformats.org/drawingml/2006/chartDrawing">
    <cdr:from>
      <cdr:x>0.69375</cdr:x>
      <cdr:y>0.79975</cdr:y>
    </cdr:from>
    <cdr:to>
      <cdr:x>0.799</cdr:x>
      <cdr:y>0.946</cdr:y>
    </cdr:to>
    <cdr:sp>
      <cdr:nvSpPr>
        <cdr:cNvPr id="3" name="TextBox 3"/>
        <cdr:cNvSpPr txBox="1">
          <a:spLocks noChangeArrowheads="1"/>
        </cdr:cNvSpPr>
      </cdr:nvSpPr>
      <cdr:spPr>
        <a:xfrm>
          <a:off x="6076950" y="51054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$8.3 billion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0.85275</cdr:x>
      <cdr:y>0.88175</cdr:y>
    </cdr:from>
    <cdr:to>
      <cdr:x>0.9515</cdr:x>
      <cdr:y>0.97725</cdr:y>
    </cdr:to>
    <cdr:sp>
      <cdr:nvSpPr>
        <cdr:cNvPr id="1" name="TextBox 1"/>
        <cdr:cNvSpPr txBox="1">
          <a:spLocks noChangeArrowheads="1"/>
        </cdr:cNvSpPr>
      </cdr:nvSpPr>
      <cdr:spPr>
        <a:xfrm>
          <a:off x="7467600" y="5629275"/>
          <a:ext cx="8667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 Department of Energy (DOE).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All figures represent calculations of ATVM loan data since 2009.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0.15525</cdr:x>
      <cdr:y>0.78575</cdr:y>
    </cdr:from>
    <cdr:to>
      <cdr:x>0.9565</cdr:x>
      <cdr:y>0.78575</cdr:y>
    </cdr:to>
    <cdr:sp>
      <cdr:nvSpPr>
        <cdr:cNvPr id="2" name="Straight Connector 3"/>
        <cdr:cNvSpPr>
          <a:spLocks/>
        </cdr:cNvSpPr>
      </cdr:nvSpPr>
      <cdr:spPr>
        <a:xfrm>
          <a:off x="1352550" y="5019675"/>
          <a:ext cx="70199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0.0165</cdr:y>
    </cdr:from>
    <cdr:to>
      <cdr:x>0.57175</cdr:x>
      <cdr:y>0.1615</cdr:y>
    </cdr:to>
    <cdr:sp>
      <cdr:nvSpPr>
        <cdr:cNvPr id="3" name="TextBox 2"/>
        <cdr:cNvSpPr txBox="1">
          <a:spLocks noChangeArrowheads="1"/>
        </cdr:cNvSpPr>
      </cdr:nvSpPr>
      <cdr:spPr>
        <a:xfrm>
          <a:off x="4086225" y="1047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 Exposure per Job Created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the ATVM Loan Program</a:t>
          </a:r>
        </a:p>
      </cdr:txBody>
    </cdr:sp>
  </cdr:relSizeAnchor>
  <cdr:relSizeAnchor xmlns:cdr="http://schemas.openxmlformats.org/drawingml/2006/chartDrawing">
    <cdr:from>
      <cdr:x>0.032</cdr:x>
      <cdr:y>0.09525</cdr:y>
    </cdr:from>
    <cdr:to>
      <cdr:x>0.1375</cdr:x>
      <cdr:y>0.24075</cdr:y>
    </cdr:to>
    <cdr:sp>
      <cdr:nvSpPr>
        <cdr:cNvPr id="4" name="TextBox 4"/>
        <cdr:cNvSpPr txBox="1">
          <a:spLocks noChangeArrowheads="1"/>
        </cdr:cNvSpPr>
      </cdr:nvSpPr>
      <cdr:spPr>
        <a:xfrm>
          <a:off x="276225" y="60007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(thousands)</a:t>
          </a:r>
        </a:p>
      </cdr:txBody>
    </cdr:sp>
  </cdr:relSizeAnchor>
  <cdr:relSizeAnchor xmlns:cdr="http://schemas.openxmlformats.org/drawingml/2006/chartDrawing">
    <cdr:from>
      <cdr:x>0.1805</cdr:x>
      <cdr:y>0.1965</cdr:y>
    </cdr:from>
    <cdr:to>
      <cdr:x>0.403</cdr:x>
      <cdr:y>0.41975</cdr:y>
    </cdr:to>
    <cdr:sp>
      <cdr:nvSpPr>
        <cdr:cNvPr id="5" name="TextBox 5"/>
        <cdr:cNvSpPr txBox="1">
          <a:spLocks noChangeArrowheads="1"/>
        </cdr:cNvSpPr>
      </cdr:nvSpPr>
      <cdr:spPr>
        <a:xfrm>
          <a:off x="1581150" y="1247775"/>
          <a:ext cx="19526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Jobs Created/Saved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Ford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33,000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Fisker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2,000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Tesla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1,500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Nissan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1,300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VPG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900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</a:t>
          </a:r>
        </a:p>
      </cdr:txBody>
    </cdr:sp>
  </cdr:relSizeAnchor>
  <cdr:relSizeAnchor xmlns:cdr="http://schemas.openxmlformats.org/drawingml/2006/chartDrawing">
    <cdr:from>
      <cdr:x>0.09925</cdr:x>
      <cdr:y>0.763</cdr:y>
    </cdr:from>
    <cdr:to>
      <cdr:x>0.13575</cdr:x>
      <cdr:y>0.80625</cdr:y>
    </cdr:to>
    <cdr:sp>
      <cdr:nvSpPr>
        <cdr:cNvPr id="6" name="TextBox 6"/>
        <cdr:cNvSpPr txBox="1">
          <a:spLocks noChangeArrowheads="1"/>
        </cdr:cNvSpPr>
      </cdr:nvSpPr>
      <cdr:spPr>
        <a:xfrm flipH="1">
          <a:off x="866775" y="4867275"/>
          <a:ext cx="3238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$0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chmat\AppData\Local\Microsoft\Windows\Temporary%20Internet%20Files\Content.Outlook\HYRW0ZRM\DOE%20Loan%20Progra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an Totals"/>
      <sheetName val="ATVM"/>
      <sheetName val="ATV"/>
      <sheetName val="dollars jobs "/>
      <sheetName val="Sheet2"/>
      <sheetName val="Sheet1"/>
      <sheetName val="Sheet3"/>
    </sheetNames>
    <sheetDataSet>
      <sheetData sheetId="4">
        <row r="50">
          <cell r="B50" t="str">
            <v>Nissan </v>
          </cell>
          <cell r="D50">
            <v>1.448</v>
          </cell>
        </row>
        <row r="51">
          <cell r="B51" t="str">
            <v>Ford </v>
          </cell>
          <cell r="D51">
            <v>5.907</v>
          </cell>
        </row>
        <row r="52">
          <cell r="B52" t="str">
            <v>The Vehicle Production Group</v>
          </cell>
          <cell r="D52">
            <v>0.05</v>
          </cell>
        </row>
        <row r="53">
          <cell r="B53" t="str">
            <v>Tesla Motors</v>
          </cell>
          <cell r="D53">
            <v>0.465</v>
          </cell>
        </row>
        <row r="54">
          <cell r="B54" t="str">
            <v>Fisker </v>
          </cell>
          <cell r="D54">
            <v>0.529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B3:K36" comment="" totalsRowShown="0">
  <autoFilter ref="B3:K36"/>
  <tableColumns count="10">
    <tableColumn id="1" name="Program"/>
    <tableColumn id="2" name="Technology"/>
    <tableColumn id="3" name="Loan Guarantee Amount"/>
    <tableColumn id="4" name="Loan Amount in billions "/>
    <tableColumn id="5" name="Jobs "/>
    <tableColumn id="9" name="Total Jobs "/>
    <tableColumn id="10" name="$$/Jobs"/>
    <tableColumn id="6" name="Date"/>
    <tableColumn id="7" name="Locations"/>
    <tableColumn id="8" name="Statu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2"/>
  <sheetViews>
    <sheetView zoomScale="70" zoomScaleNormal="70" zoomScalePageLayoutView="0" workbookViewId="0" topLeftCell="B19">
      <selection activeCell="B76" sqref="B76"/>
    </sheetView>
  </sheetViews>
  <sheetFormatPr defaultColWidth="9.140625" defaultRowHeight="15"/>
  <cols>
    <col min="2" max="2" width="37.140625" style="0" customWidth="1"/>
    <col min="3" max="3" width="14.8515625" style="0" customWidth="1"/>
    <col min="4" max="4" width="15.8515625" style="0" customWidth="1"/>
    <col min="5" max="5" width="18.00390625" style="0" customWidth="1"/>
    <col min="6" max="6" width="24.8515625" style="0" bestFit="1" customWidth="1"/>
    <col min="7" max="7" width="14.28125" style="0" bestFit="1" customWidth="1"/>
    <col min="8" max="8" width="13.28125" style="0" customWidth="1"/>
    <col min="9" max="9" width="10.7109375" style="0" bestFit="1" customWidth="1"/>
    <col min="10" max="10" width="30.421875" style="0" customWidth="1"/>
  </cols>
  <sheetData>
    <row r="2" spans="6:8" ht="15">
      <c r="F2" s="5" t="s">
        <v>140</v>
      </c>
      <c r="G2" s="6"/>
      <c r="H2" s="6"/>
    </row>
    <row r="3" spans="2:11" ht="15">
      <c r="B3" t="s">
        <v>12</v>
      </c>
      <c r="C3" t="s">
        <v>13</v>
      </c>
      <c r="D3" t="s">
        <v>127</v>
      </c>
      <c r="E3" t="s">
        <v>147</v>
      </c>
      <c r="F3" s="3" t="s">
        <v>14</v>
      </c>
      <c r="G3" s="3" t="s">
        <v>149</v>
      </c>
      <c r="H3" s="3" t="s">
        <v>157</v>
      </c>
      <c r="I3" t="s">
        <v>148</v>
      </c>
      <c r="J3" t="s">
        <v>17</v>
      </c>
      <c r="K3" t="s">
        <v>18</v>
      </c>
    </row>
    <row r="4" spans="2:11" ht="15">
      <c r="B4" t="s">
        <v>1</v>
      </c>
      <c r="C4" t="s">
        <v>144</v>
      </c>
      <c r="D4" t="s">
        <v>2</v>
      </c>
      <c r="E4">
        <v>0.529</v>
      </c>
      <c r="F4" s="1">
        <v>2000</v>
      </c>
      <c r="G4" s="1">
        <v>2000</v>
      </c>
      <c r="H4" s="1"/>
      <c r="I4" s="3">
        <v>40269</v>
      </c>
      <c r="J4">
        <v>2</v>
      </c>
      <c r="K4" t="s">
        <v>3</v>
      </c>
    </row>
    <row r="5" spans="2:11" ht="15">
      <c r="B5" t="s">
        <v>4</v>
      </c>
      <c r="C5" t="s">
        <v>144</v>
      </c>
      <c r="D5" t="s">
        <v>5</v>
      </c>
      <c r="E5">
        <v>5.907</v>
      </c>
      <c r="F5" s="1">
        <v>33000</v>
      </c>
      <c r="G5" s="1">
        <v>33000</v>
      </c>
      <c r="H5" s="1"/>
      <c r="I5" s="3">
        <v>40057</v>
      </c>
      <c r="J5">
        <v>13</v>
      </c>
      <c r="K5" t="s">
        <v>3</v>
      </c>
    </row>
    <row r="6" spans="2:11" ht="15">
      <c r="B6" t="s">
        <v>6</v>
      </c>
      <c r="C6" t="s">
        <v>144</v>
      </c>
      <c r="D6" t="s">
        <v>7</v>
      </c>
      <c r="E6">
        <v>1.448</v>
      </c>
      <c r="F6" s="1">
        <v>1300</v>
      </c>
      <c r="G6" s="1">
        <v>1300</v>
      </c>
      <c r="H6" s="1"/>
      <c r="I6" s="3">
        <v>40179</v>
      </c>
      <c r="J6">
        <v>2</v>
      </c>
      <c r="K6" t="s">
        <v>3</v>
      </c>
    </row>
    <row r="7" spans="2:11" ht="15">
      <c r="B7" t="s">
        <v>8</v>
      </c>
      <c r="C7" t="s">
        <v>144</v>
      </c>
      <c r="D7" t="s">
        <v>9</v>
      </c>
      <c r="E7">
        <v>0.465</v>
      </c>
      <c r="F7" s="1">
        <v>1500</v>
      </c>
      <c r="G7" s="1">
        <v>1500</v>
      </c>
      <c r="H7" s="1"/>
      <c r="I7" s="3">
        <v>40179</v>
      </c>
      <c r="J7">
        <v>2</v>
      </c>
      <c r="K7" t="s">
        <v>3</v>
      </c>
    </row>
    <row r="8" spans="2:11" ht="15">
      <c r="B8" t="s">
        <v>10</v>
      </c>
      <c r="C8" t="s">
        <v>144</v>
      </c>
      <c r="D8" t="s">
        <v>11</v>
      </c>
      <c r="E8">
        <v>0.05</v>
      </c>
      <c r="F8">
        <v>900</v>
      </c>
      <c r="G8">
        <v>900</v>
      </c>
      <c r="I8" s="3">
        <v>40603</v>
      </c>
      <c r="J8">
        <v>1</v>
      </c>
      <c r="K8" t="s">
        <v>3</v>
      </c>
    </row>
    <row r="9" spans="2:11" ht="15">
      <c r="B9" t="s">
        <v>35</v>
      </c>
      <c r="C9" t="s">
        <v>36</v>
      </c>
      <c r="D9" t="s">
        <v>37</v>
      </c>
      <c r="E9">
        <v>0.1324</v>
      </c>
      <c r="F9" s="3" t="s">
        <v>38</v>
      </c>
      <c r="G9" s="3">
        <v>365</v>
      </c>
      <c r="H9" s="3"/>
      <c r="I9" s="2">
        <v>40756</v>
      </c>
      <c r="J9" t="s">
        <v>39</v>
      </c>
      <c r="K9" t="s">
        <v>3</v>
      </c>
    </row>
    <row r="10" spans="2:11" ht="15">
      <c r="B10" t="s">
        <v>53</v>
      </c>
      <c r="C10" t="s">
        <v>54</v>
      </c>
      <c r="D10" t="s">
        <v>55</v>
      </c>
      <c r="E10">
        <v>0.043</v>
      </c>
      <c r="F10" s="3" t="s">
        <v>56</v>
      </c>
      <c r="G10" s="3">
        <v>34</v>
      </c>
      <c r="H10" s="3"/>
      <c r="I10" s="2">
        <v>40391</v>
      </c>
      <c r="J10" t="s">
        <v>57</v>
      </c>
      <c r="K10" t="s">
        <v>3</v>
      </c>
    </row>
    <row r="11" spans="2:11" ht="15">
      <c r="B11" t="s">
        <v>134</v>
      </c>
      <c r="C11" t="s">
        <v>81</v>
      </c>
      <c r="D11" t="s">
        <v>82</v>
      </c>
      <c r="E11">
        <v>0.0986</v>
      </c>
      <c r="F11" s="3" t="s">
        <v>83</v>
      </c>
      <c r="G11" s="3">
        <v>214</v>
      </c>
      <c r="H11" s="3"/>
      <c r="I11" s="2">
        <v>40422</v>
      </c>
      <c r="J11" t="s">
        <v>84</v>
      </c>
      <c r="K11" t="s">
        <v>3</v>
      </c>
    </row>
    <row r="12" spans="2:11" ht="15">
      <c r="B12" t="s">
        <v>137</v>
      </c>
      <c r="C12" t="s">
        <v>81</v>
      </c>
      <c r="D12" t="s">
        <v>102</v>
      </c>
      <c r="E12">
        <v>0.35</v>
      </c>
      <c r="F12" s="3" t="s">
        <v>103</v>
      </c>
      <c r="G12" s="3">
        <v>396</v>
      </c>
      <c r="H12" s="3"/>
      <c r="I12" s="2">
        <v>40787</v>
      </c>
      <c r="J12" t="s">
        <v>104</v>
      </c>
      <c r="K12" t="s">
        <v>3</v>
      </c>
    </row>
    <row r="13" spans="2:11" ht="15">
      <c r="B13" s="1" t="s">
        <v>139</v>
      </c>
      <c r="C13" t="s">
        <v>81</v>
      </c>
      <c r="D13" t="s">
        <v>124</v>
      </c>
      <c r="E13">
        <v>0.097</v>
      </c>
      <c r="F13" s="3" t="s">
        <v>125</v>
      </c>
      <c r="G13" s="3">
        <v>160</v>
      </c>
      <c r="H13" s="3"/>
      <c r="I13" s="2">
        <v>40575</v>
      </c>
      <c r="J13" t="s">
        <v>126</v>
      </c>
      <c r="K13" t="s">
        <v>3</v>
      </c>
    </row>
    <row r="14" spans="2:11" ht="15">
      <c r="B14" t="s">
        <v>19</v>
      </c>
      <c r="C14" t="s">
        <v>146</v>
      </c>
      <c r="D14" t="s">
        <v>21</v>
      </c>
      <c r="E14">
        <v>2</v>
      </c>
      <c r="F14" s="3" t="s">
        <v>22</v>
      </c>
      <c r="G14" s="3">
        <v>1310</v>
      </c>
      <c r="H14" s="3"/>
      <c r="I14" s="2">
        <v>40299</v>
      </c>
      <c r="J14" t="s">
        <v>23</v>
      </c>
      <c r="K14" t="s">
        <v>24</v>
      </c>
    </row>
    <row r="15" spans="2:11" ht="15">
      <c r="B15" t="s">
        <v>25</v>
      </c>
      <c r="C15" t="s">
        <v>145</v>
      </c>
      <c r="D15" t="s">
        <v>27</v>
      </c>
      <c r="E15">
        <v>8.33</v>
      </c>
      <c r="F15" s="3" t="s">
        <v>28</v>
      </c>
      <c r="G15" s="3">
        <v>4300</v>
      </c>
      <c r="H15" s="3"/>
      <c r="I15" s="2">
        <v>40210</v>
      </c>
      <c r="J15" t="s">
        <v>29</v>
      </c>
      <c r="K15" t="s">
        <v>24</v>
      </c>
    </row>
    <row r="16" spans="2:11" ht="15">
      <c r="B16" t="s">
        <v>40</v>
      </c>
      <c r="C16" t="s">
        <v>41</v>
      </c>
      <c r="D16" t="s">
        <v>42</v>
      </c>
      <c r="E16">
        <v>1.2</v>
      </c>
      <c r="F16" s="3" t="s">
        <v>43</v>
      </c>
      <c r="G16" s="3">
        <v>900</v>
      </c>
      <c r="H16" s="3"/>
      <c r="I16" s="2">
        <v>40787</v>
      </c>
      <c r="J16" t="s">
        <v>44</v>
      </c>
      <c r="K16" t="s">
        <v>3</v>
      </c>
    </row>
    <row r="17" spans="2:11" ht="15">
      <c r="B17" t="s">
        <v>45</v>
      </c>
      <c r="C17" t="s">
        <v>41</v>
      </c>
      <c r="D17" t="s">
        <v>46</v>
      </c>
      <c r="E17">
        <v>1.446</v>
      </c>
      <c r="F17" s="3" t="s">
        <v>47</v>
      </c>
      <c r="G17" s="3">
        <v>1760</v>
      </c>
      <c r="H17" s="3"/>
      <c r="I17" s="2">
        <v>40513</v>
      </c>
      <c r="J17" t="s">
        <v>48</v>
      </c>
      <c r="K17" t="s">
        <v>3</v>
      </c>
    </row>
    <row r="18" spans="2:11" ht="15">
      <c r="B18" t="s">
        <v>129</v>
      </c>
      <c r="C18" t="s">
        <v>41</v>
      </c>
      <c r="D18" t="s">
        <v>62</v>
      </c>
      <c r="E18">
        <v>0.906</v>
      </c>
      <c r="F18" s="4" t="s">
        <v>141</v>
      </c>
      <c r="G18" s="3">
        <v>85</v>
      </c>
      <c r="H18" s="3"/>
      <c r="I18" s="2">
        <v>40787</v>
      </c>
      <c r="J18" t="s">
        <v>63</v>
      </c>
      <c r="K18" t="s">
        <v>3</v>
      </c>
    </row>
    <row r="19" spans="2:11" ht="15">
      <c r="B19" t="s">
        <v>130</v>
      </c>
      <c r="C19" t="s">
        <v>41</v>
      </c>
      <c r="D19" t="s">
        <v>64</v>
      </c>
      <c r="E19">
        <v>0.646</v>
      </c>
      <c r="F19" s="3" t="s">
        <v>65</v>
      </c>
      <c r="G19" s="3">
        <v>370</v>
      </c>
      <c r="H19" s="3"/>
      <c r="I19" s="2">
        <v>40787</v>
      </c>
      <c r="J19" t="s">
        <v>66</v>
      </c>
      <c r="K19" t="s">
        <v>3</v>
      </c>
    </row>
    <row r="20" spans="2:11" ht="15">
      <c r="B20" t="s">
        <v>133</v>
      </c>
      <c r="C20" t="s">
        <v>41</v>
      </c>
      <c r="D20" t="s">
        <v>78</v>
      </c>
      <c r="E20">
        <v>0.337</v>
      </c>
      <c r="F20" s="3" t="s">
        <v>79</v>
      </c>
      <c r="G20" s="3">
        <v>307</v>
      </c>
      <c r="H20" s="3"/>
      <c r="I20" s="2">
        <v>40787</v>
      </c>
      <c r="J20" t="s">
        <v>80</v>
      </c>
      <c r="K20" t="s">
        <v>3</v>
      </c>
    </row>
    <row r="21" spans="2:11" ht="15">
      <c r="B21" t="s">
        <v>85</v>
      </c>
      <c r="C21" t="s">
        <v>41</v>
      </c>
      <c r="D21" t="s">
        <v>86</v>
      </c>
      <c r="E21">
        <v>1.46</v>
      </c>
      <c r="F21" s="3" t="s">
        <v>87</v>
      </c>
      <c r="G21" s="3">
        <v>565</v>
      </c>
      <c r="H21" s="3"/>
      <c r="I21" s="2">
        <v>40787</v>
      </c>
      <c r="J21" t="s">
        <v>88</v>
      </c>
      <c r="K21" t="s">
        <v>3</v>
      </c>
    </row>
    <row r="22" spans="2:11" ht="15">
      <c r="B22" t="s">
        <v>89</v>
      </c>
      <c r="C22" t="s">
        <v>41</v>
      </c>
      <c r="D22" t="s">
        <v>90</v>
      </c>
      <c r="E22">
        <v>0.852</v>
      </c>
      <c r="F22" s="3" t="s">
        <v>91</v>
      </c>
      <c r="G22" s="3">
        <v>847</v>
      </c>
      <c r="H22" s="3"/>
      <c r="I22" s="2">
        <v>40756</v>
      </c>
      <c r="J22" t="s">
        <v>88</v>
      </c>
      <c r="K22" t="s">
        <v>3</v>
      </c>
    </row>
    <row r="23" spans="2:11" ht="15">
      <c r="B23" t="s">
        <v>92</v>
      </c>
      <c r="C23" t="s">
        <v>41</v>
      </c>
      <c r="D23" t="s">
        <v>93</v>
      </c>
      <c r="E23">
        <v>1.6</v>
      </c>
      <c r="F23" s="3" t="s">
        <v>94</v>
      </c>
      <c r="G23" s="3">
        <v>1086</v>
      </c>
      <c r="H23" s="3"/>
      <c r="I23" s="2">
        <v>40634</v>
      </c>
      <c r="J23" t="s">
        <v>95</v>
      </c>
      <c r="K23" t="s">
        <v>3</v>
      </c>
    </row>
    <row r="24" spans="2:11" ht="15">
      <c r="B24" t="s">
        <v>135</v>
      </c>
      <c r="C24" t="s">
        <v>41</v>
      </c>
      <c r="D24" t="s">
        <v>96</v>
      </c>
      <c r="E24">
        <v>1.237</v>
      </c>
      <c r="F24" s="3" t="s">
        <v>97</v>
      </c>
      <c r="G24" s="3">
        <v>365</v>
      </c>
      <c r="H24" s="3"/>
      <c r="I24" s="2">
        <v>40787</v>
      </c>
      <c r="J24" t="s">
        <v>98</v>
      </c>
      <c r="K24" t="s">
        <v>3</v>
      </c>
    </row>
    <row r="25" spans="2:11" ht="15">
      <c r="B25" t="s">
        <v>136</v>
      </c>
      <c r="C25" t="s">
        <v>41</v>
      </c>
      <c r="D25" t="s">
        <v>99</v>
      </c>
      <c r="E25">
        <v>0.967</v>
      </c>
      <c r="F25" s="3" t="s">
        <v>100</v>
      </c>
      <c r="G25" s="3">
        <v>410</v>
      </c>
      <c r="H25" s="3"/>
      <c r="I25" s="2">
        <v>40756</v>
      </c>
      <c r="J25" t="s">
        <v>101</v>
      </c>
      <c r="K25" t="s">
        <v>3</v>
      </c>
    </row>
    <row r="26" spans="2:11" ht="15">
      <c r="B26" t="s">
        <v>105</v>
      </c>
      <c r="C26" t="s">
        <v>41</v>
      </c>
      <c r="D26" t="s">
        <v>106</v>
      </c>
      <c r="E26">
        <v>1.4</v>
      </c>
      <c r="F26" s="3" t="s">
        <v>107</v>
      </c>
      <c r="G26" s="3">
        <v>1042</v>
      </c>
      <c r="H26" s="3"/>
      <c r="I26" s="2">
        <v>40787</v>
      </c>
      <c r="J26" t="s">
        <v>108</v>
      </c>
      <c r="K26" t="s">
        <v>3</v>
      </c>
    </row>
    <row r="27" spans="2:11" ht="15">
      <c r="B27" t="s">
        <v>112</v>
      </c>
      <c r="C27" t="s">
        <v>41</v>
      </c>
      <c r="D27" t="s">
        <v>113</v>
      </c>
      <c r="E27">
        <v>0.737</v>
      </c>
      <c r="F27" s="3" t="s">
        <v>114</v>
      </c>
      <c r="G27" s="3">
        <v>645</v>
      </c>
      <c r="H27" s="3"/>
      <c r="I27" s="2">
        <v>40787</v>
      </c>
      <c r="J27" t="s">
        <v>115</v>
      </c>
      <c r="K27" t="s">
        <v>3</v>
      </c>
    </row>
    <row r="28" spans="2:11" ht="15">
      <c r="B28" t="s">
        <v>30</v>
      </c>
      <c r="C28" t="s">
        <v>31</v>
      </c>
      <c r="D28" t="s">
        <v>32</v>
      </c>
      <c r="E28">
        <v>0.15</v>
      </c>
      <c r="F28" s="3" t="s">
        <v>33</v>
      </c>
      <c r="G28" s="3">
        <v>120</v>
      </c>
      <c r="H28" s="3"/>
      <c r="I28" s="2">
        <v>40787</v>
      </c>
      <c r="J28" t="s">
        <v>34</v>
      </c>
      <c r="K28" t="s">
        <v>3</v>
      </c>
    </row>
    <row r="29" spans="2:11" ht="15">
      <c r="B29" t="s">
        <v>49</v>
      </c>
      <c r="C29" t="s">
        <v>31</v>
      </c>
      <c r="D29" t="s">
        <v>50</v>
      </c>
      <c r="E29">
        <v>0.4</v>
      </c>
      <c r="F29" s="3" t="s">
        <v>51</v>
      </c>
      <c r="G29" s="3">
        <v>400</v>
      </c>
      <c r="H29" s="3"/>
      <c r="I29" s="2">
        <v>40513</v>
      </c>
      <c r="J29" t="s">
        <v>52</v>
      </c>
      <c r="K29" t="s">
        <v>3</v>
      </c>
    </row>
    <row r="30" spans="2:11" ht="15">
      <c r="B30" t="s">
        <v>116</v>
      </c>
      <c r="C30" t="s">
        <v>31</v>
      </c>
      <c r="D30" t="s">
        <v>117</v>
      </c>
      <c r="E30">
        <v>0.197</v>
      </c>
      <c r="F30" s="3" t="s">
        <v>118</v>
      </c>
      <c r="G30" s="3">
        <v>720</v>
      </c>
      <c r="H30" s="3"/>
      <c r="I30" s="2">
        <v>40756</v>
      </c>
      <c r="J30" t="s">
        <v>119</v>
      </c>
      <c r="K30" t="s">
        <v>3</v>
      </c>
    </row>
    <row r="31" spans="2:11" ht="15">
      <c r="B31" t="s">
        <v>120</v>
      </c>
      <c r="C31" t="s">
        <v>31</v>
      </c>
      <c r="D31" t="s">
        <v>121</v>
      </c>
      <c r="E31">
        <v>0.535</v>
      </c>
      <c r="F31" s="3" t="s">
        <v>122</v>
      </c>
      <c r="G31" s="3">
        <v>3000</v>
      </c>
      <c r="H31" s="3"/>
      <c r="I31" s="2">
        <v>40057</v>
      </c>
      <c r="J31" t="s">
        <v>123</v>
      </c>
      <c r="K31" t="s">
        <v>3</v>
      </c>
    </row>
    <row r="32" spans="2:11" ht="15">
      <c r="B32" t="s">
        <v>73</v>
      </c>
      <c r="C32" t="s">
        <v>74</v>
      </c>
      <c r="D32" t="s">
        <v>75</v>
      </c>
      <c r="E32">
        <v>0.343</v>
      </c>
      <c r="F32" s="3" t="s">
        <v>76</v>
      </c>
      <c r="G32" s="3">
        <v>415</v>
      </c>
      <c r="H32" s="3"/>
      <c r="I32" s="2">
        <v>40575</v>
      </c>
      <c r="J32" t="s">
        <v>77</v>
      </c>
      <c r="K32" t="s">
        <v>3</v>
      </c>
    </row>
    <row r="33" spans="2:11" ht="15">
      <c r="B33" t="s">
        <v>128</v>
      </c>
      <c r="C33" t="s">
        <v>58</v>
      </c>
      <c r="D33" t="s">
        <v>59</v>
      </c>
      <c r="E33">
        <v>1.3</v>
      </c>
      <c r="F33" s="3" t="s">
        <v>60</v>
      </c>
      <c r="G33" s="3">
        <v>435</v>
      </c>
      <c r="H33" s="3"/>
      <c r="I33" s="2">
        <v>40452</v>
      </c>
      <c r="J33" t="s">
        <v>61</v>
      </c>
      <c r="K33" t="s">
        <v>3</v>
      </c>
    </row>
    <row r="34" spans="2:11" ht="15">
      <c r="B34" t="s">
        <v>131</v>
      </c>
      <c r="C34" t="s">
        <v>58</v>
      </c>
      <c r="D34" t="s">
        <v>67</v>
      </c>
      <c r="E34">
        <v>0.1689</v>
      </c>
      <c r="F34" s="3" t="s">
        <v>68</v>
      </c>
      <c r="G34" s="3">
        <v>204</v>
      </c>
      <c r="H34" s="3"/>
      <c r="I34" s="2">
        <v>40787</v>
      </c>
      <c r="J34" t="s">
        <v>69</v>
      </c>
      <c r="K34" t="s">
        <v>3</v>
      </c>
    </row>
    <row r="35" spans="2:11" ht="15">
      <c r="B35" t="s">
        <v>132</v>
      </c>
      <c r="C35" t="s">
        <v>58</v>
      </c>
      <c r="D35" t="s">
        <v>70</v>
      </c>
      <c r="E35">
        <v>0.117</v>
      </c>
      <c r="F35" s="3" t="s">
        <v>71</v>
      </c>
      <c r="G35" s="3">
        <v>210</v>
      </c>
      <c r="H35" s="3"/>
      <c r="I35" s="2">
        <v>40360</v>
      </c>
      <c r="J35" t="s">
        <v>72</v>
      </c>
      <c r="K35" t="s">
        <v>3</v>
      </c>
    </row>
    <row r="36" spans="2:11" ht="15">
      <c r="B36" t="s">
        <v>138</v>
      </c>
      <c r="C36" t="s">
        <v>58</v>
      </c>
      <c r="D36" t="s">
        <v>109</v>
      </c>
      <c r="E36">
        <v>0.102</v>
      </c>
      <c r="F36" s="3" t="s">
        <v>110</v>
      </c>
      <c r="G36" s="3">
        <v>208</v>
      </c>
      <c r="H36" s="3"/>
      <c r="I36" s="2">
        <v>40756</v>
      </c>
      <c r="J36" t="s">
        <v>111</v>
      </c>
      <c r="K36" t="s">
        <v>3</v>
      </c>
    </row>
    <row r="39" spans="3:7" ht="15">
      <c r="C39" s="7" t="s">
        <v>150</v>
      </c>
      <c r="D39" s="7" t="s">
        <v>151</v>
      </c>
      <c r="E39" s="7" t="s">
        <v>152</v>
      </c>
      <c r="F39" s="9" t="s">
        <v>158</v>
      </c>
      <c r="G39" s="7"/>
    </row>
    <row r="40" spans="3:10" ht="15">
      <c r="C40" s="7" t="s">
        <v>154</v>
      </c>
      <c r="D40" s="7">
        <f>SUM(E16:E31)</f>
        <v>14.070000000000002</v>
      </c>
      <c r="E40" s="7">
        <f>SUM(G16:G31)</f>
        <v>12622</v>
      </c>
      <c r="F40" s="7">
        <f>D40/E40</f>
        <v>0.0011147203295832674</v>
      </c>
      <c r="G40" s="10">
        <f>F40*1000000000</f>
        <v>1114720.3295832674</v>
      </c>
      <c r="I40" s="7" t="s">
        <v>146</v>
      </c>
      <c r="J40">
        <v>1841354.723707665</v>
      </c>
    </row>
    <row r="41" spans="3:10" ht="15">
      <c r="C41" s="7" t="s">
        <v>146</v>
      </c>
      <c r="D41" s="7">
        <f>SUM(E14:E15)</f>
        <v>10.33</v>
      </c>
      <c r="E41" s="7">
        <f>SUM(G14:G15)</f>
        <v>5610</v>
      </c>
      <c r="F41" s="7">
        <f>D41/E41</f>
        <v>0.0018413547237076649</v>
      </c>
      <c r="G41" s="10">
        <f>F41*1000000000</f>
        <v>1841354.723707665</v>
      </c>
      <c r="I41" t="s">
        <v>155</v>
      </c>
      <c r="J41">
        <v>1596877.9564806058</v>
      </c>
    </row>
    <row r="42" spans="3:10" ht="15">
      <c r="C42" s="7" t="s">
        <v>144</v>
      </c>
      <c r="D42" s="8">
        <f>SUM(E4:E8)</f>
        <v>8.399000000000001</v>
      </c>
      <c r="E42" s="8">
        <f>SUM(G4:G8)</f>
        <v>38700</v>
      </c>
      <c r="F42" s="7">
        <f>D42/E42</f>
        <v>0.00021702842377260985</v>
      </c>
      <c r="G42" s="10">
        <f>F42*1000000000</f>
        <v>217028.42377260985</v>
      </c>
      <c r="I42" t="s">
        <v>154</v>
      </c>
      <c r="J42">
        <v>1114720.3295832674</v>
      </c>
    </row>
    <row r="43" spans="3:10" ht="15">
      <c r="C43" s="7" t="s">
        <v>155</v>
      </c>
      <c r="D43" s="7">
        <f>SUM(E33:E36)</f>
        <v>1.6879000000000002</v>
      </c>
      <c r="E43" s="7">
        <f>SUM(G33:G36)</f>
        <v>1057</v>
      </c>
      <c r="F43" s="7">
        <f>D43/E43</f>
        <v>0.0015968779564806057</v>
      </c>
      <c r="G43" s="10">
        <f>F43*1000000000</f>
        <v>1596877.9564806058</v>
      </c>
      <c r="I43" t="s">
        <v>153</v>
      </c>
      <c r="J43" s="12">
        <v>708571.4285714285</v>
      </c>
    </row>
    <row r="44" spans="3:10" ht="15">
      <c r="C44" s="7" t="s">
        <v>153</v>
      </c>
      <c r="D44" s="7">
        <f>SUM(E11:E13)</f>
        <v>0.5456</v>
      </c>
      <c r="E44" s="7">
        <f>SUM(G11:G13)</f>
        <v>770</v>
      </c>
      <c r="F44" s="7">
        <f>D44/E44</f>
        <v>0.0007085714285714285</v>
      </c>
      <c r="G44" s="10">
        <f>F44*1000000000</f>
        <v>708571.4285714285</v>
      </c>
      <c r="I44" t="s">
        <v>156</v>
      </c>
      <c r="J44" s="12">
        <v>636855.0368550367</v>
      </c>
    </row>
    <row r="45" spans="3:10" ht="15">
      <c r="C45" s="7" t="s">
        <v>156</v>
      </c>
      <c r="D45" s="7">
        <f>E32+E10+E9</f>
        <v>0.5184</v>
      </c>
      <c r="E45" s="7">
        <f>G32+G10+G9</f>
        <v>814</v>
      </c>
      <c r="F45" s="7">
        <f>D45/E45</f>
        <v>0.0006368550368550368</v>
      </c>
      <c r="G45" s="10">
        <f>F45*1000000000</f>
        <v>636855.0368550367</v>
      </c>
      <c r="I45" t="s">
        <v>159</v>
      </c>
      <c r="J45" s="12">
        <v>217028.42377260985</v>
      </c>
    </row>
    <row r="47" spans="2:7" ht="15">
      <c r="B47" s="7"/>
      <c r="C47" s="7"/>
      <c r="D47" s="7" t="s">
        <v>151</v>
      </c>
      <c r="E47" s="7" t="s">
        <v>152</v>
      </c>
      <c r="F47" s="9" t="s">
        <v>158</v>
      </c>
      <c r="G47" s="7"/>
    </row>
    <row r="48" spans="2:11" ht="15">
      <c r="B48" s="7" t="s">
        <v>1</v>
      </c>
      <c r="C48" s="7" t="s">
        <v>144</v>
      </c>
      <c r="D48" s="7">
        <v>0.529</v>
      </c>
      <c r="E48" s="8">
        <v>2000</v>
      </c>
      <c r="F48" s="7">
        <f>D48/E48</f>
        <v>0.00026450000000000003</v>
      </c>
      <c r="G48" s="10">
        <f>F48*1000000000</f>
        <v>264500.00000000006</v>
      </c>
      <c r="H48" s="1"/>
      <c r="J48">
        <v>2</v>
      </c>
      <c r="K48" t="s">
        <v>3</v>
      </c>
    </row>
    <row r="49" spans="2:11" ht="15">
      <c r="B49" s="7" t="s">
        <v>4</v>
      </c>
      <c r="C49" s="7" t="s">
        <v>144</v>
      </c>
      <c r="D49" s="7">
        <v>5.907</v>
      </c>
      <c r="E49" s="8">
        <v>33000</v>
      </c>
      <c r="F49" s="7">
        <f>D49/E49</f>
        <v>0.00017900000000000001</v>
      </c>
      <c r="G49" s="10">
        <f>F49*1000000000</f>
        <v>179000</v>
      </c>
      <c r="H49" s="1"/>
      <c r="J49">
        <v>13</v>
      </c>
      <c r="K49" t="s">
        <v>3</v>
      </c>
    </row>
    <row r="50" spans="2:11" ht="15">
      <c r="B50" s="7" t="s">
        <v>6</v>
      </c>
      <c r="C50" s="7" t="s">
        <v>144</v>
      </c>
      <c r="D50" s="7">
        <v>1.448</v>
      </c>
      <c r="E50" s="8">
        <v>1300</v>
      </c>
      <c r="F50" s="7">
        <f>D50/E50</f>
        <v>0.0011138461538461538</v>
      </c>
      <c r="G50" s="10">
        <f>F50*1000000000</f>
        <v>1113846.1538461538</v>
      </c>
      <c r="H50" s="1"/>
      <c r="J50">
        <v>2</v>
      </c>
      <c r="K50" t="s">
        <v>3</v>
      </c>
    </row>
    <row r="51" spans="2:11" ht="15">
      <c r="B51" s="7" t="s">
        <v>8</v>
      </c>
      <c r="C51" s="7" t="s">
        <v>144</v>
      </c>
      <c r="D51" s="7">
        <v>0.465</v>
      </c>
      <c r="E51" s="8">
        <v>1500</v>
      </c>
      <c r="F51" s="7">
        <f>D51/E51</f>
        <v>0.00031</v>
      </c>
      <c r="G51" s="10">
        <f>F51*1000000000</f>
        <v>310000</v>
      </c>
      <c r="H51" s="1"/>
      <c r="J51">
        <v>2</v>
      </c>
      <c r="K51" t="s">
        <v>3</v>
      </c>
    </row>
    <row r="52" spans="6:7" ht="16.5" thickBot="1">
      <c r="F52" s="23" t="s">
        <v>10</v>
      </c>
      <c r="G52" s="13">
        <v>55.556</v>
      </c>
    </row>
    <row r="53" spans="6:7" ht="15.75" thickTop="1">
      <c r="F53" s="7" t="s">
        <v>4</v>
      </c>
      <c r="G53" s="11">
        <v>179</v>
      </c>
    </row>
    <row r="54" spans="6:7" ht="15">
      <c r="F54" s="7" t="s">
        <v>1</v>
      </c>
      <c r="G54" s="11">
        <v>264.5</v>
      </c>
    </row>
    <row r="55" spans="6:7" ht="15">
      <c r="F55" s="7" t="s">
        <v>8</v>
      </c>
      <c r="G55" s="11">
        <v>310</v>
      </c>
    </row>
    <row r="56" spans="2:7" ht="53.25" customHeight="1" thickBot="1">
      <c r="B56" s="27" t="s">
        <v>163</v>
      </c>
      <c r="C56" s="29" t="s">
        <v>161</v>
      </c>
      <c r="D56" s="29" t="s">
        <v>160</v>
      </c>
      <c r="E56" s="30" t="s">
        <v>164</v>
      </c>
      <c r="F56" s="14" t="s">
        <v>6</v>
      </c>
      <c r="G56" s="11">
        <v>1113.846</v>
      </c>
    </row>
    <row r="57" spans="2:5" ht="15.75">
      <c r="B57" s="15" t="s">
        <v>4</v>
      </c>
      <c r="C57" s="16">
        <v>5907</v>
      </c>
      <c r="D57" s="17">
        <f>E49</f>
        <v>33000</v>
      </c>
      <c r="E57" s="18">
        <f>((C57/D57)*1000000)</f>
        <v>179000</v>
      </c>
    </row>
    <row r="58" spans="2:5" ht="15.75">
      <c r="B58" s="19" t="s">
        <v>1</v>
      </c>
      <c r="C58" s="20">
        <v>529</v>
      </c>
      <c r="D58" s="22">
        <f>E48</f>
        <v>2000</v>
      </c>
      <c r="E58" s="21">
        <f>((C58/D58)*1000000)</f>
        <v>264500</v>
      </c>
    </row>
    <row r="59" spans="2:5" ht="15.75">
      <c r="B59" s="19" t="s">
        <v>8</v>
      </c>
      <c r="C59" s="20">
        <v>465</v>
      </c>
      <c r="D59" s="17">
        <f>E51</f>
        <v>1500</v>
      </c>
      <c r="E59" s="21">
        <f>((C59/D59)*1000000)</f>
        <v>310000</v>
      </c>
    </row>
    <row r="60" spans="2:5" ht="15.75">
      <c r="B60" s="19" t="s">
        <v>6</v>
      </c>
      <c r="C60" s="20">
        <v>1448</v>
      </c>
      <c r="D60" s="22">
        <f>E50</f>
        <v>1300</v>
      </c>
      <c r="E60" s="21">
        <f>((C60/D60)*1000000)</f>
        <v>1113846.153846154</v>
      </c>
    </row>
    <row r="61" spans="2:5" ht="16.5" thickBot="1">
      <c r="B61" s="23" t="s">
        <v>10</v>
      </c>
      <c r="C61" s="24">
        <v>50</v>
      </c>
      <c r="D61" s="25">
        <v>900</v>
      </c>
      <c r="E61" s="24">
        <f>((C61/D61)*1000000)</f>
        <v>55555.555555555555</v>
      </c>
    </row>
    <row r="62" spans="2:5" ht="16.5" thickTop="1">
      <c r="B62" s="28" t="s">
        <v>162</v>
      </c>
      <c r="C62" s="18">
        <f>SUM(C57:C61)</f>
        <v>8399</v>
      </c>
      <c r="D62" s="17">
        <f>SUM(D57:D61)</f>
        <v>38700</v>
      </c>
      <c r="E62" s="26">
        <f>((C62/D62)*1000000)</f>
        <v>217028.42377260982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D1">
      <selection activeCell="E25" sqref="E25"/>
    </sheetView>
  </sheetViews>
  <sheetFormatPr defaultColWidth="9.140625" defaultRowHeight="15"/>
  <cols>
    <col min="2" max="2" width="31.421875" style="0" customWidth="1"/>
    <col min="3" max="3" width="19.00390625" style="0" bestFit="1" customWidth="1"/>
    <col min="4" max="4" width="31.8515625" style="0" bestFit="1" customWidth="1"/>
    <col min="5" max="5" width="31.8515625" style="0" customWidth="1"/>
    <col min="6" max="6" width="13.28125" style="3" bestFit="1" customWidth="1"/>
    <col min="7" max="7" width="10.7109375" style="0" bestFit="1" customWidth="1"/>
    <col min="8" max="8" width="30.421875" style="0" customWidth="1"/>
  </cols>
  <sheetData>
    <row r="2" spans="2:9" ht="15">
      <c r="B2" t="s">
        <v>12</v>
      </c>
      <c r="C2" t="s">
        <v>13</v>
      </c>
      <c r="D2" t="s">
        <v>127</v>
      </c>
      <c r="E2" t="s">
        <v>142</v>
      </c>
      <c r="F2" s="3" t="s">
        <v>14</v>
      </c>
      <c r="G2" t="s">
        <v>15</v>
      </c>
      <c r="H2" t="s">
        <v>17</v>
      </c>
      <c r="I2" t="s">
        <v>18</v>
      </c>
    </row>
    <row r="3" spans="5:7" ht="15">
      <c r="E3" t="s">
        <v>143</v>
      </c>
      <c r="F3" s="3" t="s">
        <v>140</v>
      </c>
      <c r="G3" t="s">
        <v>16</v>
      </c>
    </row>
    <row r="4" ht="15">
      <c r="A4">
        <v>1703</v>
      </c>
    </row>
    <row r="5" spans="2:9" ht="15">
      <c r="B5" t="s">
        <v>19</v>
      </c>
      <c r="C5" t="s">
        <v>20</v>
      </c>
      <c r="D5" t="s">
        <v>21</v>
      </c>
      <c r="E5">
        <v>2</v>
      </c>
      <c r="F5" s="3" t="s">
        <v>22</v>
      </c>
      <c r="G5" s="2">
        <v>40299</v>
      </c>
      <c r="H5" t="s">
        <v>23</v>
      </c>
      <c r="I5" t="s">
        <v>24</v>
      </c>
    </row>
    <row r="6" spans="2:9" ht="15">
      <c r="B6" t="s">
        <v>25</v>
      </c>
      <c r="C6" t="s">
        <v>26</v>
      </c>
      <c r="D6" t="s">
        <v>27</v>
      </c>
      <c r="E6">
        <v>8.33</v>
      </c>
      <c r="F6" s="3" t="s">
        <v>28</v>
      </c>
      <c r="G6" s="2">
        <v>40210</v>
      </c>
      <c r="H6" t="s">
        <v>29</v>
      </c>
      <c r="I6" t="s">
        <v>24</v>
      </c>
    </row>
    <row r="7" ht="15">
      <c r="A7">
        <v>1705</v>
      </c>
    </row>
    <row r="8" spans="2:9" ht="15">
      <c r="B8" t="s">
        <v>30</v>
      </c>
      <c r="C8" t="s">
        <v>31</v>
      </c>
      <c r="D8" t="s">
        <v>32</v>
      </c>
      <c r="E8">
        <v>0.15</v>
      </c>
      <c r="F8" s="3" t="s">
        <v>33</v>
      </c>
      <c r="G8" s="2">
        <v>40787</v>
      </c>
      <c r="H8" t="s">
        <v>34</v>
      </c>
      <c r="I8" t="s">
        <v>3</v>
      </c>
    </row>
    <row r="9" spans="2:9" ht="15">
      <c r="B9" t="s">
        <v>35</v>
      </c>
      <c r="C9" t="s">
        <v>36</v>
      </c>
      <c r="D9" t="s">
        <v>37</v>
      </c>
      <c r="E9">
        <v>0.1324</v>
      </c>
      <c r="F9" s="3" t="s">
        <v>38</v>
      </c>
      <c r="G9" s="2">
        <v>40756</v>
      </c>
      <c r="H9" t="s">
        <v>39</v>
      </c>
      <c r="I9" t="s">
        <v>3</v>
      </c>
    </row>
    <row r="10" spans="2:9" ht="15">
      <c r="B10" t="s">
        <v>40</v>
      </c>
      <c r="C10" t="s">
        <v>41</v>
      </c>
      <c r="D10" t="s">
        <v>42</v>
      </c>
      <c r="E10">
        <v>1.2</v>
      </c>
      <c r="F10" s="3" t="s">
        <v>43</v>
      </c>
      <c r="G10" s="2">
        <v>40787</v>
      </c>
      <c r="H10" t="s">
        <v>44</v>
      </c>
      <c r="I10" t="s">
        <v>3</v>
      </c>
    </row>
    <row r="11" spans="2:9" ht="15">
      <c r="B11" t="s">
        <v>45</v>
      </c>
      <c r="C11" t="s">
        <v>41</v>
      </c>
      <c r="D11" t="s">
        <v>46</v>
      </c>
      <c r="E11">
        <v>1.446</v>
      </c>
      <c r="F11" s="3" t="s">
        <v>47</v>
      </c>
      <c r="G11" s="2">
        <v>40513</v>
      </c>
      <c r="H11" t="s">
        <v>48</v>
      </c>
      <c r="I11" t="s">
        <v>3</v>
      </c>
    </row>
    <row r="12" spans="2:9" ht="15">
      <c r="B12" t="s">
        <v>49</v>
      </c>
      <c r="C12" t="s">
        <v>31</v>
      </c>
      <c r="D12" t="s">
        <v>50</v>
      </c>
      <c r="E12">
        <v>0.4</v>
      </c>
      <c r="F12" s="3" t="s">
        <v>51</v>
      </c>
      <c r="G12" s="2">
        <v>40513</v>
      </c>
      <c r="H12" t="s">
        <v>52</v>
      </c>
      <c r="I12" t="s">
        <v>3</v>
      </c>
    </row>
    <row r="13" spans="2:9" ht="15">
      <c r="B13" t="s">
        <v>53</v>
      </c>
      <c r="C13" t="s">
        <v>54</v>
      </c>
      <c r="D13" t="s">
        <v>55</v>
      </c>
      <c r="E13">
        <v>0.043</v>
      </c>
      <c r="F13" s="3" t="s">
        <v>56</v>
      </c>
      <c r="G13" s="2">
        <v>40391</v>
      </c>
      <c r="H13" t="s">
        <v>57</v>
      </c>
      <c r="I13" t="s">
        <v>3</v>
      </c>
    </row>
    <row r="14" spans="2:9" ht="15">
      <c r="B14" t="s">
        <v>128</v>
      </c>
      <c r="C14" t="s">
        <v>58</v>
      </c>
      <c r="D14" t="s">
        <v>59</v>
      </c>
      <c r="E14">
        <v>1.3</v>
      </c>
      <c r="F14" s="3" t="s">
        <v>60</v>
      </c>
      <c r="G14" s="2">
        <v>40452</v>
      </c>
      <c r="H14" t="s">
        <v>61</v>
      </c>
      <c r="I14" t="s">
        <v>3</v>
      </c>
    </row>
    <row r="15" spans="2:9" ht="15">
      <c r="B15" t="s">
        <v>129</v>
      </c>
      <c r="C15" t="s">
        <v>41</v>
      </c>
      <c r="D15" t="s">
        <v>62</v>
      </c>
      <c r="E15">
        <v>0.906</v>
      </c>
      <c r="F15" s="4" t="s">
        <v>141</v>
      </c>
      <c r="G15" s="2">
        <v>40787</v>
      </c>
      <c r="H15" t="s">
        <v>63</v>
      </c>
      <c r="I15" t="s">
        <v>3</v>
      </c>
    </row>
    <row r="16" spans="2:9" ht="15">
      <c r="B16" t="s">
        <v>130</v>
      </c>
      <c r="C16" t="s">
        <v>41</v>
      </c>
      <c r="D16" t="s">
        <v>64</v>
      </c>
      <c r="E16">
        <v>0.646</v>
      </c>
      <c r="F16" s="3" t="s">
        <v>65</v>
      </c>
      <c r="G16" s="2">
        <v>40787</v>
      </c>
      <c r="H16" t="s">
        <v>66</v>
      </c>
      <c r="I16" t="s">
        <v>3</v>
      </c>
    </row>
    <row r="17" spans="2:9" ht="15">
      <c r="B17" t="s">
        <v>131</v>
      </c>
      <c r="C17" t="s">
        <v>58</v>
      </c>
      <c r="D17" t="s">
        <v>67</v>
      </c>
      <c r="E17">
        <v>0.1689</v>
      </c>
      <c r="F17" s="3" t="s">
        <v>68</v>
      </c>
      <c r="G17" s="2">
        <v>40787</v>
      </c>
      <c r="H17" t="s">
        <v>69</v>
      </c>
      <c r="I17" t="s">
        <v>3</v>
      </c>
    </row>
    <row r="18" spans="2:9" ht="15">
      <c r="B18" t="s">
        <v>132</v>
      </c>
      <c r="C18" t="s">
        <v>58</v>
      </c>
      <c r="D18" t="s">
        <v>70</v>
      </c>
      <c r="E18">
        <v>0.117</v>
      </c>
      <c r="F18" s="3" t="s">
        <v>71</v>
      </c>
      <c r="G18" s="2">
        <v>40360</v>
      </c>
      <c r="H18" t="s">
        <v>72</v>
      </c>
      <c r="I18" t="s">
        <v>3</v>
      </c>
    </row>
    <row r="19" spans="2:9" ht="15">
      <c r="B19" t="s">
        <v>73</v>
      </c>
      <c r="C19" t="s">
        <v>74</v>
      </c>
      <c r="D19" t="s">
        <v>75</v>
      </c>
      <c r="E19">
        <v>0.343</v>
      </c>
      <c r="F19" s="3" t="s">
        <v>76</v>
      </c>
      <c r="G19" s="2">
        <v>40575</v>
      </c>
      <c r="H19" t="s">
        <v>77</v>
      </c>
      <c r="I19" t="s">
        <v>3</v>
      </c>
    </row>
    <row r="20" spans="2:9" ht="15">
      <c r="B20" t="s">
        <v>133</v>
      </c>
      <c r="C20" t="s">
        <v>41</v>
      </c>
      <c r="D20" t="s">
        <v>78</v>
      </c>
      <c r="E20">
        <v>0.337</v>
      </c>
      <c r="F20" s="3" t="s">
        <v>79</v>
      </c>
      <c r="G20" s="2">
        <v>40787</v>
      </c>
      <c r="H20" t="s">
        <v>80</v>
      </c>
      <c r="I20" t="s">
        <v>3</v>
      </c>
    </row>
    <row r="21" spans="2:9" ht="15">
      <c r="B21" t="s">
        <v>134</v>
      </c>
      <c r="C21" t="s">
        <v>81</v>
      </c>
      <c r="D21" t="s">
        <v>82</v>
      </c>
      <c r="E21">
        <v>0.0986</v>
      </c>
      <c r="F21" s="3" t="s">
        <v>83</v>
      </c>
      <c r="G21" s="2">
        <v>40422</v>
      </c>
      <c r="H21" t="s">
        <v>84</v>
      </c>
      <c r="I21" t="s">
        <v>3</v>
      </c>
    </row>
    <row r="22" spans="2:9" ht="15">
      <c r="B22" t="s">
        <v>85</v>
      </c>
      <c r="C22" t="s">
        <v>41</v>
      </c>
      <c r="D22" t="s">
        <v>86</v>
      </c>
      <c r="E22">
        <v>1.46</v>
      </c>
      <c r="F22" s="3" t="s">
        <v>87</v>
      </c>
      <c r="G22" s="2">
        <v>40787</v>
      </c>
      <c r="H22" t="s">
        <v>88</v>
      </c>
      <c r="I22" t="s">
        <v>3</v>
      </c>
    </row>
    <row r="23" spans="2:9" ht="15">
      <c r="B23" t="s">
        <v>89</v>
      </c>
      <c r="C23" t="s">
        <v>41</v>
      </c>
      <c r="D23" t="s">
        <v>90</v>
      </c>
      <c r="E23">
        <v>0.852</v>
      </c>
      <c r="F23" s="3" t="s">
        <v>91</v>
      </c>
      <c r="G23" s="2">
        <v>40756</v>
      </c>
      <c r="H23" t="s">
        <v>88</v>
      </c>
      <c r="I23" t="s">
        <v>3</v>
      </c>
    </row>
    <row r="24" spans="2:9" ht="15">
      <c r="B24" t="s">
        <v>92</v>
      </c>
      <c r="C24" t="s">
        <v>41</v>
      </c>
      <c r="D24" t="s">
        <v>93</v>
      </c>
      <c r="E24">
        <v>1.6</v>
      </c>
      <c r="F24" s="3" t="s">
        <v>94</v>
      </c>
      <c r="G24" s="2">
        <v>40634</v>
      </c>
      <c r="H24" t="s">
        <v>95</v>
      </c>
      <c r="I24" t="s">
        <v>3</v>
      </c>
    </row>
    <row r="25" spans="2:9" ht="15">
      <c r="B25" t="s">
        <v>135</v>
      </c>
      <c r="C25" t="s">
        <v>41</v>
      </c>
      <c r="D25" t="s">
        <v>96</v>
      </c>
      <c r="E25">
        <v>1.237</v>
      </c>
      <c r="F25" s="3" t="s">
        <v>97</v>
      </c>
      <c r="G25" s="2">
        <v>40787</v>
      </c>
      <c r="H25" t="s">
        <v>98</v>
      </c>
      <c r="I25" t="s">
        <v>3</v>
      </c>
    </row>
    <row r="26" spans="2:9" ht="15">
      <c r="B26" t="s">
        <v>136</v>
      </c>
      <c r="C26" t="s">
        <v>41</v>
      </c>
      <c r="D26" t="s">
        <v>99</v>
      </c>
      <c r="E26">
        <v>0.967</v>
      </c>
      <c r="F26" s="3" t="s">
        <v>100</v>
      </c>
      <c r="G26" s="2">
        <v>40756</v>
      </c>
      <c r="H26" t="s">
        <v>101</v>
      </c>
      <c r="I26" t="s">
        <v>3</v>
      </c>
    </row>
    <row r="27" spans="2:9" ht="15">
      <c r="B27" t="s">
        <v>137</v>
      </c>
      <c r="C27" t="s">
        <v>81</v>
      </c>
      <c r="D27" t="s">
        <v>102</v>
      </c>
      <c r="E27">
        <v>0.35</v>
      </c>
      <c r="F27" s="3" t="s">
        <v>103</v>
      </c>
      <c r="G27" s="2">
        <v>40787</v>
      </c>
      <c r="H27" t="s">
        <v>104</v>
      </c>
      <c r="I27" t="s">
        <v>3</v>
      </c>
    </row>
    <row r="28" spans="2:9" ht="15">
      <c r="B28" t="s">
        <v>105</v>
      </c>
      <c r="C28" t="s">
        <v>41</v>
      </c>
      <c r="D28" t="s">
        <v>106</v>
      </c>
      <c r="E28">
        <v>1.4</v>
      </c>
      <c r="F28" s="3" t="s">
        <v>107</v>
      </c>
      <c r="G28" s="2">
        <v>40787</v>
      </c>
      <c r="H28" t="s">
        <v>108</v>
      </c>
      <c r="I28" t="s">
        <v>3</v>
      </c>
    </row>
    <row r="29" spans="2:9" ht="15">
      <c r="B29" t="s">
        <v>138</v>
      </c>
      <c r="C29" t="s">
        <v>58</v>
      </c>
      <c r="D29" t="s">
        <v>109</v>
      </c>
      <c r="E29">
        <v>0.102</v>
      </c>
      <c r="F29" s="3" t="s">
        <v>110</v>
      </c>
      <c r="G29" s="2">
        <v>40756</v>
      </c>
      <c r="H29" t="s">
        <v>111</v>
      </c>
      <c r="I29" t="s">
        <v>3</v>
      </c>
    </row>
    <row r="30" spans="2:9" ht="15">
      <c r="B30" t="s">
        <v>112</v>
      </c>
      <c r="C30" t="s">
        <v>41</v>
      </c>
      <c r="D30" t="s">
        <v>113</v>
      </c>
      <c r="E30">
        <v>0.737</v>
      </c>
      <c r="F30" s="3" t="s">
        <v>114</v>
      </c>
      <c r="G30" s="2">
        <v>40787</v>
      </c>
      <c r="H30" t="s">
        <v>115</v>
      </c>
      <c r="I30" t="s">
        <v>3</v>
      </c>
    </row>
    <row r="31" spans="2:9" ht="15">
      <c r="B31" t="s">
        <v>116</v>
      </c>
      <c r="C31" t="s">
        <v>31</v>
      </c>
      <c r="D31" t="s">
        <v>117</v>
      </c>
      <c r="E31">
        <v>0.197</v>
      </c>
      <c r="F31" s="3" t="s">
        <v>118</v>
      </c>
      <c r="G31" s="2">
        <v>40756</v>
      </c>
      <c r="H31" t="s">
        <v>119</v>
      </c>
      <c r="I31" t="s">
        <v>3</v>
      </c>
    </row>
    <row r="32" spans="2:9" ht="15">
      <c r="B32" t="s">
        <v>120</v>
      </c>
      <c r="C32" t="s">
        <v>31</v>
      </c>
      <c r="D32" t="s">
        <v>121</v>
      </c>
      <c r="E32">
        <v>0.535</v>
      </c>
      <c r="F32" s="3" t="s">
        <v>122</v>
      </c>
      <c r="G32" s="2">
        <v>40057</v>
      </c>
      <c r="H32" t="s">
        <v>123</v>
      </c>
      <c r="I32" t="s">
        <v>3</v>
      </c>
    </row>
    <row r="33" spans="2:9" ht="15">
      <c r="B33" s="1" t="s">
        <v>139</v>
      </c>
      <c r="C33" t="s">
        <v>81</v>
      </c>
      <c r="D33" t="s">
        <v>124</v>
      </c>
      <c r="E33">
        <v>0.097</v>
      </c>
      <c r="F33" s="3" t="s">
        <v>125</v>
      </c>
      <c r="G33" s="2">
        <v>40575</v>
      </c>
      <c r="H33" t="s">
        <v>126</v>
      </c>
      <c r="I33" t="s">
        <v>3</v>
      </c>
    </row>
    <row r="34" spans="2:7" ht="15">
      <c r="B34" s="1"/>
      <c r="G34" s="2"/>
    </row>
    <row r="35" spans="1:9" ht="15">
      <c r="A35" t="s">
        <v>0</v>
      </c>
      <c r="B35" t="s">
        <v>1</v>
      </c>
      <c r="C35" t="s">
        <v>144</v>
      </c>
      <c r="D35" t="s">
        <v>2</v>
      </c>
      <c r="E35">
        <v>0.529</v>
      </c>
      <c r="F35" s="1">
        <v>2000</v>
      </c>
      <c r="G35" s="3">
        <v>40269</v>
      </c>
      <c r="H35">
        <v>2</v>
      </c>
      <c r="I35" t="s">
        <v>3</v>
      </c>
    </row>
    <row r="36" spans="2:9" ht="15">
      <c r="B36" t="s">
        <v>4</v>
      </c>
      <c r="C36" t="s">
        <v>144</v>
      </c>
      <c r="D36" t="s">
        <v>5</v>
      </c>
      <c r="E36">
        <v>5.907</v>
      </c>
      <c r="F36" s="1">
        <v>33000</v>
      </c>
      <c r="G36" s="3">
        <v>40057</v>
      </c>
      <c r="H36">
        <v>13</v>
      </c>
      <c r="I36" t="s">
        <v>3</v>
      </c>
    </row>
    <row r="37" spans="2:9" ht="15">
      <c r="B37" t="s">
        <v>6</v>
      </c>
      <c r="C37" t="s">
        <v>144</v>
      </c>
      <c r="D37" t="s">
        <v>7</v>
      </c>
      <c r="E37">
        <v>1.448</v>
      </c>
      <c r="F37" s="1">
        <v>1300</v>
      </c>
      <c r="G37" s="3">
        <v>40179</v>
      </c>
      <c r="H37">
        <v>2</v>
      </c>
      <c r="I37" t="s">
        <v>3</v>
      </c>
    </row>
    <row r="38" spans="2:9" ht="15">
      <c r="B38" t="s">
        <v>8</v>
      </c>
      <c r="C38" t="s">
        <v>144</v>
      </c>
      <c r="D38" t="s">
        <v>9</v>
      </c>
      <c r="E38">
        <v>0.465</v>
      </c>
      <c r="F38" s="1">
        <v>1500</v>
      </c>
      <c r="G38" s="3">
        <v>40179</v>
      </c>
      <c r="H38">
        <v>2</v>
      </c>
      <c r="I38" t="s">
        <v>3</v>
      </c>
    </row>
    <row r="39" spans="2:9" ht="15">
      <c r="B39" t="s">
        <v>10</v>
      </c>
      <c r="C39" t="s">
        <v>144</v>
      </c>
      <c r="D39" t="s">
        <v>11</v>
      </c>
      <c r="E39">
        <v>0.05</v>
      </c>
      <c r="F39">
        <v>900</v>
      </c>
      <c r="G39" s="3">
        <v>40603</v>
      </c>
      <c r="H39">
        <v>1</v>
      </c>
      <c r="I39" t="s">
        <v>3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F1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D26" sqref="D25: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Michel</dc:creator>
  <cp:keywords/>
  <dc:description/>
  <cp:lastModifiedBy>Rachmat</cp:lastModifiedBy>
  <cp:lastPrinted>2013-04-29T20:09:48Z</cp:lastPrinted>
  <dcterms:created xsi:type="dcterms:W3CDTF">2013-04-25T16:34:42Z</dcterms:created>
  <dcterms:modified xsi:type="dcterms:W3CDTF">2013-04-30T17:05:45Z</dcterms:modified>
  <cp:category/>
  <cp:version/>
  <cp:contentType/>
  <cp:contentStatus/>
</cp:coreProperties>
</file>