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9020" yWindow="210" windowWidth="15480" windowHeight="8235" tabRatio="757"/>
  </bookViews>
  <sheets>
    <sheet name="Scoring" sheetId="1" r:id="rId1"/>
    <sheet name="Topic 1 - Openness" sheetId="2" r:id="rId2"/>
    <sheet name="Topic 2 - Analysis" sheetId="3" r:id="rId3"/>
    <sheet name="Topic 3 - Use" sheetId="4" r:id="rId4"/>
    <sheet name="Scoring Summary" sheetId="5" r:id="rId5"/>
  </sheets>
  <calcPr calcId="145621"/>
</workbook>
</file>

<file path=xl/calcChain.xml><?xml version="1.0" encoding="utf-8"?>
<calcChain xmlns="http://schemas.openxmlformats.org/spreadsheetml/2006/main">
  <c r="E2" i="5" l="1"/>
  <c r="AR2" i="5"/>
  <c r="AQ2" i="5"/>
  <c r="AP2" i="5"/>
  <c r="AO2" i="5"/>
  <c r="AN2" i="5"/>
  <c r="AM2" i="5"/>
  <c r="AL2" i="5"/>
  <c r="AK2" i="5"/>
  <c r="AJ2" i="5"/>
  <c r="AI2" i="5"/>
  <c r="AH2" i="5"/>
  <c r="AG2" i="5"/>
  <c r="AF2" i="5"/>
  <c r="AD2" i="5"/>
  <c r="AC2" i="5"/>
  <c r="AB2" i="5"/>
  <c r="AA2" i="5"/>
  <c r="Y2" i="5"/>
  <c r="X2" i="5"/>
  <c r="W2" i="5"/>
  <c r="V2" i="5"/>
  <c r="T2" i="5"/>
  <c r="S2" i="5"/>
  <c r="R2" i="5"/>
  <c r="Q2" i="5"/>
  <c r="P2" i="5"/>
  <c r="N2" i="5"/>
  <c r="M2" i="5"/>
  <c r="L2" i="5"/>
  <c r="K2" i="5"/>
  <c r="D2" i="5"/>
  <c r="C2" i="5"/>
  <c r="B2" i="5"/>
  <c r="A2" i="5"/>
  <c r="B20" i="3"/>
  <c r="AE2" i="5" s="1"/>
  <c r="B15" i="3"/>
  <c r="Z2" i="5" s="1"/>
  <c r="B10" i="3"/>
  <c r="U2" i="5"/>
  <c r="B4" i="3"/>
  <c r="B26" i="1" s="1"/>
  <c r="B34" i="1"/>
  <c r="B35" i="1"/>
  <c r="B38" i="1" s="1"/>
  <c r="B36" i="1"/>
  <c r="B37" i="1"/>
  <c r="B21" i="1"/>
  <c r="B20" i="1"/>
  <c r="B19" i="1"/>
  <c r="B18" i="1"/>
  <c r="B27" i="1"/>
  <c r="J2" i="5" l="1"/>
  <c r="B29" i="1"/>
  <c r="B28" i="1"/>
  <c r="O2" i="5"/>
  <c r="H2" i="5" s="1"/>
  <c r="G2" i="5"/>
  <c r="B22" i="1"/>
  <c r="B30" i="1" l="1"/>
  <c r="B41" i="1"/>
  <c r="F2" i="5"/>
  <c r="I2" i="5"/>
</calcChain>
</file>

<file path=xl/sharedStrings.xml><?xml version="1.0" encoding="utf-8"?>
<sst xmlns="http://schemas.openxmlformats.org/spreadsheetml/2006/main" count="195" uniqueCount="146">
  <si>
    <t>Score</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</si>
  <si>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</si>
  <si>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</si>
  <si>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</si>
  <si>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</si>
  <si>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</si>
  <si>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</si>
  <si>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</si>
  <si>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</si>
  <si>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</si>
  <si>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</si>
  <si>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</si>
  <si>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</si>
  <si>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</si>
  <si>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</si>
  <si>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</si>
  <si>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</si>
  <si>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</si>
  <si>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</si>
  <si>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</si>
  <si>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</si>
  <si>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</si>
  <si>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</si>
  <si>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</si>
  <si>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</si>
  <si>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</si>
  <si>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</si>
  <si>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</si>
  <si>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</si>
  <si>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</si>
  <si>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</si>
  <si>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</si>
  <si>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</si>
  <si>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</si>
  <si>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</si>
  <si>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</si>
  <si>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</si>
  <si>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</si>
  <si>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</si>
  <si>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</si>
  <si>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</si>
  <si>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</si>
  <si>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</si>
  <si>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</si>
  <si>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</si>
  <si>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</si>
  <si>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</si>
  <si>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</si>
  <si>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</si>
  <si>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</si>
  <si>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</si>
  <si>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</si>
  <si>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</si>
  <si>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</si>
  <si>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</si>
  <si>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</si>
  <si>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</si>
  <si>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</si>
  <si>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</si>
  <si>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</si>
  <si>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</si>
  <si>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</si>
  <si>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</si>
  <si>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</si>
  <si>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</si>
  <si>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</si>
  <si>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</si>
  <si>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</si>
  <si>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</si>
  <si>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</si>
  <si>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</si>
  <si>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</si>
  <si>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</si>
  <si>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</si>
  <si>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</si>
  <si>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</si>
  <si>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</si>
  <si>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</si>
  <si>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</si>
  <si>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</si>
  <si>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</si>
  <si>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</si>
  <si>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</si>
  <si>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</si>
  <si>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</si>
  <si>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</si>
  <si>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</si>
  <si>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</si>
  <si>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</si>
  <si>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</si>
  <si>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</si>
  <si>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</si>
  <si>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</si>
  <si>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</si>
  <si>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</si>
  <si>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</si>
  <si>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</si>
  <si>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</si>
  <si>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</si>
  <si>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</si>
  <si>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</si>
  <si>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4. Was the analysis comprehensible to an informed layperson?</t>
  </si>
  <si>
    <t>Criterion</t>
  </si>
  <si>
    <t>Regulatory Scoring</t>
  </si>
  <si>
    <t>Total Score</t>
  </si>
  <si>
    <t>RIA Separate?</t>
  </si>
  <si>
    <t>Rule Summary:</t>
  </si>
  <si>
    <t>Commentary:</t>
  </si>
  <si>
    <t>EPA</t>
  </si>
  <si>
    <t>National Emission Standards for Hazardous Air Pollutants for Reciprocating Internal Combustion Engines</t>
  </si>
  <si>
    <t>2060–AQ58</t>
  </si>
  <si>
    <t>Proposed Rule</t>
  </si>
  <si>
    <t>Yes</t>
  </si>
  <si>
    <t>June 7 2012</t>
  </si>
  <si>
    <t>Prices are predicted to rise.</t>
  </si>
  <si>
    <t>None presented.</t>
  </si>
  <si>
    <t>Alternative approaches not evaluated.</t>
  </si>
  <si>
    <t xml:space="preserve">None discussed. </t>
  </si>
  <si>
    <t>Benefits are avoided premature mortality and morbidity. The rule also has more stringent requirements for more densely populated areas. However, the rule does not present benefits by region.</t>
  </si>
  <si>
    <t xml:space="preserve">No alternatives provided, though it quantified costs of a single "alternative." </t>
  </si>
  <si>
    <t>EPA is proposing amendments to national emission standards for hazardous air pollutants for stationary reciprocating internal combustion engines under section 112 of the Clean Air Act. Proposed amendments include alternative testing options for certain large spark ignition stationary reciprocating internal combustion engines, management practices for a subset of existing spark ignition stationary reciprocating internal combustion engines in sparsely populated areas, and alternative monitoring and compliance options for the same engines in populated areas. EPA also proposes to include a limited temporary allowance for existing stationary emergency area source engines to be used for peak shaving and non-emergency demand response. EPA also proposes to increase hours that stationary emergency engines may be used for emergency demand response. Proposed amendments also correct minor mistakes in the preexisting regulations.</t>
  </si>
  <si>
    <t>This proposed rule simply offers an alternative, lower cost way of measuring compliance. It does not offer any innovative ways of overcoming the assumed externality associated with stationary combustible engines. It also represents an attempt to improve a previous regulation by responding to petitions by affected parties.</t>
  </si>
  <si>
    <t>The proposed rule and RIA are available through both the EPA and regulations.gov. Given the large number of rules on combustion engines, the RIA was difficult to find on regulations.gov. A keyword search was successful on the EPA site, though the RIN search was not.</t>
  </si>
  <si>
    <t>Data extensive and developed by EPA over many years. Sources for all data, such as the estimated values of a statistical life, are provided but not necessarily linked AND all proprietary/confidential data is identified and evidence is given that those data are valid.</t>
  </si>
  <si>
    <t>Almost all aspects of models and assumptions are consistent with or based on cited literature or analyses. Cited works are recent, peer-reviewed scientific publications.</t>
  </si>
  <si>
    <t>Probably clear for an expert but heavy and complex reading for an informed layperson without extensive experience in combustion engines and jargon.</t>
  </si>
  <si>
    <t>Amendments to previous rule reduce costs but still result in reduced emissions, thus affecting citizens' quality of life by reducing premature mortality as well as respiratory stress and damage, ecosystem effects, and visibility impairment.</t>
  </si>
  <si>
    <t>Reductions in capital and annual costs of amended rules are measured; benefits (reductions) are measured by HAP, CO, PM, Nox, and VOC in tons per year. No clear linkage to health outcomes though.</t>
  </si>
  <si>
    <t>Theory is that replacing formaldehyde testing with THC testing results in substantial compliance cost savings annually while achieving same reduction in HAP emissions. Reducing exposure to the pollutants is associated with less premature death, less respiratory stress, and greater visibility.</t>
  </si>
  <si>
    <t>The proposed rule and RIA cite peer-reviewed studies, including Laden, F., J. Schwartz, F.E. Speizer, and D.W. Dockery. (2006) and Pope, C.A., III, R.T. Burnett, M.J. Thun, E.E. Calle, D. Krewski, K. Ito, and G.D. Thurston (2002). The RIA does not, however, look at the direct effect of the current emission levels on human welfare. Nor does the RIA look at the direct effect these emission reductions may have on human welfare. The RIA simply extrapolates previous studies of exposure.</t>
  </si>
  <si>
    <t>RIA does provide a "sensitivity analysis using the previous methodology (i.e., a threshold model at 10 μg/m3 without the two technical updates) as a historical reference. Table 7-5 shows the sensitivity of an assumed threshold on the monetized results, with and without an assumed threshold at 10 μg/m3." EPA admits that examining effects of a change in environmental protection requirements is limited by data gaps, model capabilities, and uncertainties in underlying scientific and economic studies used to configure benefit and cost models. EPA believes benefit analysis provides a reasonable indication of expected health benefits of rulemaking under reasonable assumptions. EPA admits analysis does not include type of detailed uncertainty assessment found in 2006 PM2.5 National Ambient Air Quality Standard (NAAQS) RIA because it lacks necessary air quality input and monitoring data to run benefits model.</t>
  </si>
  <si>
    <t>No direct discussion of a market failure or other systemic problem, but analysis indirectly assumes a systemic problem exists due to previous regulation that EPA now seeks to amend.</t>
  </si>
  <si>
    <t>Little evidence to support theory new regulation will achieve health benefits. The empirical support does reveal that reducing particulates and hazardous air pollutants results in a net gain to society. However, it does not reveal why this might be the case.</t>
  </si>
  <si>
    <t>Little assessment of uncertainty surrounding existence or size of problem. The rule does mention the uncertainty surrounding the use of ultra-low-sulfur diesel and thus the size of the problem.</t>
  </si>
  <si>
    <t>The implicit theory is that certain types of existing stationary Reciprocating Internal Combustion Engines (RICE) release too many particulate and hazardous air pollutants. Whether this is the case is difficult to know given the uncertainty over whether ultra-low-sulfur diesel (15ppm) is used or not. RIA briefly models demand and supply for products affected by rule and predicts regulation will raise prices and lower consumption/production and then discusses implications for deadweight loss. Curiously, there is no mention of externalities in context of socially efficient level of production.</t>
  </si>
  <si>
    <t>Although the rule does propose different standards for engines of various sizes, locations, and emergency and non-emergency status, the rule is a command and control rule at its heart. There are no alternatives presented.</t>
  </si>
  <si>
    <t>Narrow since no discussion of non-command and control regulation, simply comparison to no change in regulation.</t>
  </si>
  <si>
    <t>EPA assumed a baseline in which original 2010 rule did not exist because full implementation of final rule will not take place until 2013. EPA believes this baseline is appropriate because full implementation of the final rule has not taken place as of yet (it will take place in 2013). No mention of possibility that firms may have responded to previous rule or altered behavior on their own.</t>
  </si>
  <si>
    <t>The proposed rule does present initial capital costs, continuing maintenance costs, and paperwork costs.</t>
  </si>
  <si>
    <t>RIA uses elasticies of demand and supply to determine how price and quantity will change but does not report the estimated number of sites that will simply stop operating with new rule.</t>
  </si>
  <si>
    <t>By updating the rule with another way to measure emissions, the rule does give two estimated costs: the old measurement of formaldehyde versus the new of measuring CO, but that is the only 'range' of costs reported.</t>
  </si>
  <si>
    <t>Alternative not presented to amendment. The benefits are greater than the costs for the one regulatory option presented. There is no way to know whether the difference between the two are maximized.</t>
  </si>
  <si>
    <t>RIA reports fraction of stationary internal combustion engines by industry (the two largest being energy production and defense) and effects on consumers and producers by industry. The rule also notes costs by the size—measured by horsepower—of the engines.</t>
  </si>
  <si>
    <t>Amendments were prompted by engine manufacturer Dresser-Waukesha and Engine Manufacturers Association which submitted petitions for reconsideration of earlier amendments. Analysis appears to simply support proposed amendments.</t>
  </si>
  <si>
    <t>No evidence net benefits are maximized in any global context (without alternatives presented, there is no way to know). Benefits simply estimated to be greater than costs.</t>
  </si>
  <si>
    <t>While EPA will track emissions, there is no discussion of linking them to future health benefits. Given compliance data that will be collected, the agency may be able to measure emissions, but measuring health benefits remains problematic.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</si>
</sst>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1">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wrapText="1"/>
    </xf>
    <xf numFmtId="0" fontId="5" fillId="3" borderId="0" xfId="0" applyFont="1" applyFill="1" applyBorder="1" applyAlignment="1">
      <alignment horizontal="left" wrapText="1"/>
    </xf>
    <xf numFmtId="0" fontId="5" fillId="3" borderId="0" xfId="0" applyFont="1" applyFill="1" applyBorder="1" applyAlignment="1">
      <alignment horizontal="left"/>
    </xf>
    <xf numFmtId="0" fontId="3" fillId="0" borderId="0" xfId="1" applyBorder="1" applyAlignment="1" applyProtection="1">
      <alignment horizontal="left"/>
    </xf>
    <xf numFmtId="14" fontId="5" fillId="0" borderId="0" xfId="0" applyNumberFormat="1" applyFont="1" applyBorder="1" applyAlignment="1">
      <alignment horizontal="left" wrapText="1"/>
    </xf>
    <xf numFmtId="0" fontId="5" fillId="0" borderId="0" xfId="0" applyFont="1" applyBorder="1" applyAlignment="1">
      <alignment horizontal="left" wrapText="1"/>
    </xf>
    <xf numFmtId="0" fontId="1" fillId="3" borderId="0" xfId="0" applyFont="1" applyFill="1" applyBorder="1" applyAlignment="1">
      <alignment wrapText="1"/>
    </xf>
    <xf numFmtId="0" fontId="0" fillId="0" borderId="0" xfId="0" applyAlignment="1">
      <alignment wrapText="1"/>
    </xf>
    <xf numFmtId="0" fontId="0" fillId="0" borderId="0" xfId="0" applyAlignment="1">
      <alignment horizontal="left" wrapText="1"/>
    </xf>
    <xf numFmtId="0" fontId="4" fillId="0" borderId="0" xfId="0" applyFont="1" applyBorder="1" applyAlignment="1">
      <alignment horizontal="center"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zoomScaleNormal="100" workbookViewId="0">
      <selection activeCell="A13" sqref="A13:D16"/>
    </sheetView>
  </sheetViews>
  <sheetFormatPr defaultColWidth="9.140625" defaultRowHeight="12.75" x14ac:dyDescent="0.2"/>
  <cols>
    <col min="1" max="1" width="62.5703125" style="19" customWidth="1"/>
    <col min="2" max="2" width="7.7109375" style="8" customWidth="1"/>
    <col min="3" max="4" width="9.140625" style="8"/>
    <col min="5" max="5" width="9.140625" style="7"/>
    <col min="6" max="16384" width="9.140625" style="8"/>
  </cols>
  <sheetData>
    <row r="1" spans="1:4" x14ac:dyDescent="0.2">
      <c r="A1" s="54" t="s">
        <v>103</v>
      </c>
      <c r="B1" s="54"/>
      <c r="C1" s="54"/>
      <c r="D1" s="54"/>
    </row>
    <row r="2" spans="1:4" x14ac:dyDescent="0.2">
      <c r="A2" s="9" t="s">
        <v>35</v>
      </c>
      <c r="B2" s="10"/>
      <c r="C2" s="10"/>
      <c r="D2" s="10"/>
    </row>
    <row r="3" spans="1:4" x14ac:dyDescent="0.2">
      <c r="A3" s="11" t="s">
        <v>108</v>
      </c>
      <c r="B3" s="12"/>
      <c r="C3" s="12"/>
      <c r="D3" s="12"/>
    </row>
    <row r="4" spans="1:4" x14ac:dyDescent="0.2">
      <c r="A4" s="9" t="s">
        <v>31</v>
      </c>
      <c r="B4" s="10"/>
      <c r="C4" s="10"/>
      <c r="D4" s="10"/>
    </row>
    <row r="5" spans="1:4" x14ac:dyDescent="0.2">
      <c r="A5" s="50" t="s">
        <v>109</v>
      </c>
      <c r="B5" s="50"/>
      <c r="C5" s="50"/>
      <c r="D5" s="50"/>
    </row>
    <row r="6" spans="1:4" x14ac:dyDescent="0.2">
      <c r="A6" s="55" t="s">
        <v>32</v>
      </c>
      <c r="B6" s="55"/>
      <c r="C6" s="55"/>
      <c r="D6" s="55"/>
    </row>
    <row r="7" spans="1:4" x14ac:dyDescent="0.2">
      <c r="A7" s="13" t="s">
        <v>110</v>
      </c>
      <c r="B7" s="47" t="s">
        <v>105</v>
      </c>
      <c r="C7" s="47" t="s">
        <v>41</v>
      </c>
      <c r="D7" s="13" t="s">
        <v>112</v>
      </c>
    </row>
    <row r="8" spans="1:4" x14ac:dyDescent="0.2">
      <c r="A8" s="9" t="s">
        <v>33</v>
      </c>
      <c r="B8" s="55" t="s">
        <v>34</v>
      </c>
      <c r="C8" s="55"/>
      <c r="D8" s="55"/>
    </row>
    <row r="9" spans="1:4" x14ac:dyDescent="0.2">
      <c r="A9" s="13" t="s">
        <v>111</v>
      </c>
      <c r="B9" s="49" t="s">
        <v>113</v>
      </c>
      <c r="C9" s="50"/>
      <c r="D9" s="50"/>
    </row>
    <row r="10" spans="1:4" x14ac:dyDescent="0.2">
      <c r="A10" s="51" t="s">
        <v>106</v>
      </c>
      <c r="B10" s="52"/>
      <c r="C10" s="52"/>
      <c r="D10" s="52"/>
    </row>
    <row r="11" spans="1:4" ht="182.25" customHeight="1" x14ac:dyDescent="0.2">
      <c r="A11" s="50" t="s">
        <v>120</v>
      </c>
      <c r="B11" s="53"/>
      <c r="C11" s="53"/>
      <c r="D11" s="53"/>
    </row>
    <row r="12" spans="1:4" x14ac:dyDescent="0.2">
      <c r="A12" s="14" t="s">
        <v>107</v>
      </c>
      <c r="B12" s="15"/>
      <c r="C12" s="15"/>
      <c r="D12" s="15"/>
    </row>
    <row r="13" spans="1:4" x14ac:dyDescent="0.2">
      <c r="A13" s="56" t="s">
        <v>121</v>
      </c>
      <c r="B13" s="56"/>
      <c r="C13" s="56"/>
      <c r="D13" s="56"/>
    </row>
    <row r="14" spans="1:4" x14ac:dyDescent="0.2">
      <c r="A14" s="56"/>
      <c r="B14" s="56"/>
      <c r="C14" s="56"/>
      <c r="D14" s="56"/>
    </row>
    <row r="15" spans="1:4" x14ac:dyDescent="0.2">
      <c r="A15" s="56"/>
      <c r="B15" s="56"/>
      <c r="C15" s="56"/>
      <c r="D15" s="56"/>
    </row>
    <row r="16" spans="1:4" ht="154.5" customHeight="1" x14ac:dyDescent="0.2">
      <c r="A16" s="56"/>
      <c r="B16" s="56"/>
      <c r="C16" s="56"/>
      <c r="D16" s="56"/>
    </row>
    <row r="17" spans="1:5" s="18" customFormat="1" x14ac:dyDescent="0.2">
      <c r="A17" s="14" t="s">
        <v>47</v>
      </c>
      <c r="B17" s="16" t="s">
        <v>0</v>
      </c>
      <c r="C17" s="16" t="s">
        <v>1</v>
      </c>
      <c r="D17" s="16"/>
      <c r="E17" s="17"/>
    </row>
    <row r="18" spans="1:5" ht="25.5" x14ac:dyDescent="0.2">
      <c r="A18" s="19" t="s">
        <v>48</v>
      </c>
      <c r="B18" s="4">
        <f>'Topic 1 - Openness'!B3</f>
        <v>3</v>
      </c>
      <c r="C18" s="48" t="s">
        <v>3</v>
      </c>
      <c r="D18" s="48"/>
    </row>
    <row r="19" spans="1:5" x14ac:dyDescent="0.2">
      <c r="A19" s="19" t="s">
        <v>49</v>
      </c>
      <c r="B19" s="4">
        <f>'Topic 1 - Openness'!B4</f>
        <v>3</v>
      </c>
      <c r="C19" s="48" t="s">
        <v>4</v>
      </c>
      <c r="D19" s="48"/>
    </row>
    <row r="20" spans="1:5" x14ac:dyDescent="0.2">
      <c r="A20" s="19" t="s">
        <v>50</v>
      </c>
      <c r="B20" s="4">
        <f>'Topic 1 - Openness'!B5</f>
        <v>4</v>
      </c>
      <c r="C20" s="48" t="s">
        <v>5</v>
      </c>
      <c r="D20" s="48"/>
    </row>
    <row r="21" spans="1:5" ht="31.5" customHeight="1" x14ac:dyDescent="0.2">
      <c r="A21" s="19" t="s">
        <v>51</v>
      </c>
      <c r="B21" s="4">
        <f>'Topic 1 - Openness'!B6</f>
        <v>3</v>
      </c>
      <c r="C21" s="48" t="s">
        <v>6</v>
      </c>
      <c r="D21" s="48"/>
    </row>
    <row r="22" spans="1:5" x14ac:dyDescent="0.2">
      <c r="A22" s="46" t="s">
        <v>57</v>
      </c>
      <c r="B22" s="47">
        <f>B18+B19+B20+B21</f>
        <v>13</v>
      </c>
      <c r="C22" s="20"/>
      <c r="D22" s="20"/>
    </row>
    <row r="23" spans="1:5" x14ac:dyDescent="0.2">
      <c r="A23" s="46"/>
      <c r="B23" s="47"/>
      <c r="C23" s="20"/>
      <c r="D23" s="20"/>
    </row>
    <row r="24" spans="1:5" x14ac:dyDescent="0.2">
      <c r="A24" s="13"/>
      <c r="B24" s="4"/>
      <c r="C24" s="4"/>
      <c r="D24" s="4"/>
    </row>
    <row r="25" spans="1:5" s="18" customFormat="1" x14ac:dyDescent="0.2">
      <c r="A25" s="14" t="s">
        <v>52</v>
      </c>
      <c r="B25" s="16" t="s">
        <v>0</v>
      </c>
      <c r="C25" s="16" t="s">
        <v>1</v>
      </c>
      <c r="D25" s="16"/>
      <c r="E25" s="17"/>
    </row>
    <row r="26" spans="1:5" ht="25.5" x14ac:dyDescent="0.2">
      <c r="A26" s="19" t="s">
        <v>53</v>
      </c>
      <c r="B26" s="4">
        <f>'Topic 2 - Analysis'!B4</f>
        <v>4</v>
      </c>
      <c r="C26" s="48" t="s">
        <v>7</v>
      </c>
      <c r="D26" s="48"/>
    </row>
    <row r="27" spans="1:5" ht="38.25" x14ac:dyDescent="0.2">
      <c r="A27" s="19" t="s">
        <v>54</v>
      </c>
      <c r="B27" s="4">
        <f>'Topic 2 - Analysis'!B10</f>
        <v>2</v>
      </c>
      <c r="C27" s="48" t="s">
        <v>8</v>
      </c>
      <c r="D27" s="48"/>
    </row>
    <row r="28" spans="1:5" ht="25.5" x14ac:dyDescent="0.2">
      <c r="A28" s="19" t="s">
        <v>55</v>
      </c>
      <c r="B28" s="4">
        <f>'Topic 2 - Analysis'!B15</f>
        <v>1</v>
      </c>
      <c r="C28" s="48" t="s">
        <v>9</v>
      </c>
      <c r="D28" s="48"/>
    </row>
    <row r="29" spans="1:5" x14ac:dyDescent="0.2">
      <c r="A29" s="19" t="s">
        <v>56</v>
      </c>
      <c r="B29" s="4">
        <f>'Topic 2 - Analysis'!B20</f>
        <v>2</v>
      </c>
      <c r="C29" s="48" t="s">
        <v>10</v>
      </c>
      <c r="D29" s="48"/>
    </row>
    <row r="30" spans="1:5" x14ac:dyDescent="0.2">
      <c r="A30" s="46" t="s">
        <v>58</v>
      </c>
      <c r="B30" s="47">
        <f>B26+B27+B28+B29</f>
        <v>9</v>
      </c>
      <c r="C30" s="20"/>
      <c r="D30" s="20"/>
    </row>
    <row r="31" spans="1:5" x14ac:dyDescent="0.2">
      <c r="A31" s="46"/>
      <c r="B31" s="47"/>
      <c r="C31" s="20"/>
      <c r="D31" s="20"/>
    </row>
    <row r="32" spans="1:5" x14ac:dyDescent="0.2">
      <c r="A32" s="13"/>
      <c r="B32" s="4"/>
      <c r="C32" s="4"/>
      <c r="D32" s="4"/>
    </row>
    <row r="33" spans="1:5" s="18" customFormat="1" x14ac:dyDescent="0.2">
      <c r="A33" s="14" t="s">
        <v>59</v>
      </c>
      <c r="B33" s="16" t="s">
        <v>0</v>
      </c>
      <c r="C33" s="16" t="s">
        <v>1</v>
      </c>
      <c r="D33" s="16"/>
      <c r="E33" s="17"/>
    </row>
    <row r="34" spans="1:5" ht="25.5" x14ac:dyDescent="0.2">
      <c r="A34" s="19" t="s">
        <v>60</v>
      </c>
      <c r="B34" s="4">
        <f>'Topic 3 - Use'!B3</f>
        <v>1</v>
      </c>
      <c r="C34" s="48" t="s">
        <v>11</v>
      </c>
      <c r="D34" s="48"/>
    </row>
    <row r="35" spans="1:5" s="7" customFormat="1" ht="25.5" x14ac:dyDescent="0.2">
      <c r="A35" s="19" t="s">
        <v>61</v>
      </c>
      <c r="B35" s="4">
        <f>'Topic 3 - Use'!B4</f>
        <v>0</v>
      </c>
      <c r="C35" s="48" t="s">
        <v>12</v>
      </c>
      <c r="D35" s="48"/>
    </row>
    <row r="36" spans="1:5" s="7" customFormat="1" ht="25.5" x14ac:dyDescent="0.2">
      <c r="A36" s="19" t="s">
        <v>62</v>
      </c>
      <c r="B36" s="4">
        <f>'Topic 3 - Use'!B5</f>
        <v>1</v>
      </c>
      <c r="C36" s="48" t="s">
        <v>13</v>
      </c>
      <c r="D36" s="48"/>
    </row>
    <row r="37" spans="1:5" s="7" customFormat="1" ht="38.25" x14ac:dyDescent="0.2">
      <c r="A37" s="19" t="s">
        <v>63</v>
      </c>
      <c r="B37" s="4">
        <f>'Topic 3 - Use'!B6</f>
        <v>0</v>
      </c>
      <c r="C37" s="48" t="s">
        <v>14</v>
      </c>
      <c r="D37" s="48"/>
    </row>
    <row r="38" spans="1:5" s="7" customFormat="1" ht="15.75" customHeight="1" x14ac:dyDescent="0.2">
      <c r="A38" s="46" t="s">
        <v>64</v>
      </c>
      <c r="B38" s="47">
        <f>B34+B35+B36+B37</f>
        <v>2</v>
      </c>
      <c r="C38" s="20"/>
      <c r="D38" s="20"/>
    </row>
    <row r="39" spans="1:5" s="7" customFormat="1" x14ac:dyDescent="0.2">
      <c r="A39" s="46"/>
      <c r="B39" s="47"/>
      <c r="C39" s="20"/>
      <c r="D39" s="20"/>
    </row>
    <row r="41" spans="1:5" s="7" customFormat="1" x14ac:dyDescent="0.2">
      <c r="A41" s="14" t="s">
        <v>104</v>
      </c>
      <c r="B41" s="21">
        <f>SUM(B22,B30,B38)</f>
        <v>24</v>
      </c>
      <c r="C41" s="22"/>
      <c r="D41" s="22"/>
    </row>
  </sheetData>
  <mergeCells count="27">
    <mergeCell ref="C29:D29"/>
    <mergeCell ref="C28:D28"/>
    <mergeCell ref="C19:D19"/>
    <mergeCell ref="C20:D20"/>
    <mergeCell ref="C21:D21"/>
    <mergeCell ref="C26:D26"/>
    <mergeCell ref="C27:D27"/>
    <mergeCell ref="A1:D1"/>
    <mergeCell ref="A5:D5"/>
    <mergeCell ref="A6:D6"/>
    <mergeCell ref="B8:D8"/>
    <mergeCell ref="A13:D16"/>
    <mergeCell ref="A22:A23"/>
    <mergeCell ref="B7:C7"/>
    <mergeCell ref="B9:D9"/>
    <mergeCell ref="A10:D10"/>
    <mergeCell ref="A11:D11"/>
    <mergeCell ref="B22:B23"/>
    <mergeCell ref="C18:D18"/>
    <mergeCell ref="A38:A39"/>
    <mergeCell ref="B38:B39"/>
    <mergeCell ref="B30:B31"/>
    <mergeCell ref="C37:D37"/>
    <mergeCell ref="C35:D35"/>
    <mergeCell ref="C36:D36"/>
    <mergeCell ref="C34:D34"/>
    <mergeCell ref="A30:A31"/>
  </mergeCells>
  <phoneticPr fontId="2" type="noConversion"/>
  <hyperlinks>
    <hyperlink ref="C18:D18" location="'Topic 1 - Openness'!D3" display="1A"/>
    <hyperlink ref="C19:D19" location="'Topic 1 - Openness'!D4" display="1B"/>
    <hyperlink ref="C20:D20" location="'Topic 1 - Openness'!D5" display="1C"/>
    <hyperlink ref="C21:D21" location="'Topic 1 - Openness'!D6" display="1D"/>
    <hyperlink ref="C26:D26" location="'Topic 2 - Analysis'!D5" display="2A"/>
    <hyperlink ref="C27:D27" location="'Topic 2 - Analysis'!D11" display="2B"/>
    <hyperlink ref="C28:D28" location="'Topic 2 - Analysis'!D16" display="2C"/>
    <hyperlink ref="C29:D29" location="'Topic 2 - Analysis'!D21" display="2D"/>
    <hyperlink ref="C34:D34" location="'Topic 3 - Use'!D3" display="3A"/>
    <hyperlink ref="C35:D35" location="'Topic 3 - Use'!D4" display="3B"/>
    <hyperlink ref="C36:D36" location="'Topic 3 - Use'!D5" display="3C"/>
    <hyperlink ref="C37:D37" location="'Topic 3 - Use'!D6" display="3D"/>
  </hyperlinks>
  <pageMargins left="0.75" right="0.75" top="1" bottom="1" header="0.5" footer="0.5"/>
  <pageSetup orientation="portrait" r:id="rId1"/>
  <headerFooter alignWithMargins="0"/>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2" zoomScaleNormal="100" workbookViewId="0">
      <selection activeCell="D6" sqref="D6"/>
    </sheetView>
  </sheetViews>
  <sheetFormatPr defaultColWidth="9.140625" defaultRowHeight="12.75" x14ac:dyDescent="0.2"/>
  <cols>
    <col min="1" max="1" width="29.140625" style="2" customWidth="1"/>
    <col min="2" max="2" width="5.85546875" style="36" customWidth="1"/>
    <col min="3" max="3" width="9.28515625" style="36" customWidth="1"/>
    <col min="4" max="4" width="31.5703125" style="5" customWidth="1"/>
    <col min="5" max="16384" width="9.140625" style="2"/>
  </cols>
  <sheetData>
    <row r="1" spans="1:4" ht="15.75" x14ac:dyDescent="0.25">
      <c r="A1" s="57" t="s">
        <v>47</v>
      </c>
      <c r="B1" s="58"/>
      <c r="C1" s="58"/>
      <c r="D1" s="59"/>
    </row>
    <row r="2" spans="1:4" x14ac:dyDescent="0.2">
      <c r="A2" s="30" t="s">
        <v>102</v>
      </c>
      <c r="B2" s="31" t="s">
        <v>0</v>
      </c>
      <c r="C2" s="31" t="s">
        <v>30</v>
      </c>
      <c r="D2" s="32" t="s">
        <v>2</v>
      </c>
    </row>
    <row r="3" spans="1:4" ht="114.75" x14ac:dyDescent="0.2">
      <c r="A3" s="33" t="s">
        <v>48</v>
      </c>
      <c r="B3" s="34">
        <v>3</v>
      </c>
      <c r="C3" s="3">
        <v>1</v>
      </c>
      <c r="D3" s="45" t="s">
        <v>122</v>
      </c>
    </row>
    <row r="4" spans="1:4" ht="102" x14ac:dyDescent="0.2">
      <c r="A4" s="33" t="s">
        <v>49</v>
      </c>
      <c r="B4" s="34">
        <v>3</v>
      </c>
      <c r="C4" s="3">
        <v>2</v>
      </c>
      <c r="D4" s="35" t="s">
        <v>123</v>
      </c>
    </row>
    <row r="5" spans="1:4" ht="76.5" x14ac:dyDescent="0.2">
      <c r="A5" s="33" t="s">
        <v>50</v>
      </c>
      <c r="B5" s="34">
        <v>4</v>
      </c>
      <c r="C5" s="3">
        <v>3</v>
      </c>
      <c r="D5" s="35" t="s">
        <v>124</v>
      </c>
    </row>
    <row r="6" spans="1:4" ht="63.75" x14ac:dyDescent="0.2">
      <c r="A6" s="33" t="s">
        <v>101</v>
      </c>
      <c r="B6" s="34">
        <v>3</v>
      </c>
      <c r="C6" s="3">
        <v>4</v>
      </c>
      <c r="D6" s="35" t="s">
        <v>125</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25" zoomScaleNormal="100" workbookViewId="0">
      <selection activeCell="D29" sqref="D29"/>
    </sheetView>
  </sheetViews>
  <sheetFormatPr defaultColWidth="9.140625" defaultRowHeight="12.75" x14ac:dyDescent="0.2"/>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x14ac:dyDescent="0.25">
      <c r="A1" s="60" t="s">
        <v>52</v>
      </c>
      <c r="B1" s="60"/>
      <c r="C1" s="60"/>
      <c r="D1" s="60"/>
    </row>
    <row r="2" spans="1:4" x14ac:dyDescent="0.2">
      <c r="A2" s="30"/>
      <c r="B2" s="31" t="s">
        <v>0</v>
      </c>
      <c r="C2" s="31" t="s">
        <v>30</v>
      </c>
      <c r="D2" s="32" t="s">
        <v>2</v>
      </c>
    </row>
    <row r="3" spans="1:4" x14ac:dyDescent="0.2">
      <c r="A3" s="35"/>
      <c r="B3" s="37"/>
      <c r="C3" s="37"/>
      <c r="D3" s="38"/>
    </row>
    <row r="4" spans="1:4" ht="90" x14ac:dyDescent="0.2">
      <c r="A4" s="39" t="s">
        <v>97</v>
      </c>
      <c r="B4" s="40">
        <f>ROUND(AVERAGE(B5:B9),0)</f>
        <v>4</v>
      </c>
      <c r="C4" s="41"/>
      <c r="D4" s="42"/>
    </row>
    <row r="5" spans="1:4" ht="76.5" x14ac:dyDescent="0.2">
      <c r="A5" s="34" t="s">
        <v>15</v>
      </c>
      <c r="B5" s="3">
        <v>5</v>
      </c>
      <c r="C5" s="43" t="s">
        <v>67</v>
      </c>
      <c r="D5" s="35" t="s">
        <v>126</v>
      </c>
    </row>
    <row r="6" spans="1:4" ht="63.75" x14ac:dyDescent="0.2">
      <c r="A6" s="34" t="s">
        <v>16</v>
      </c>
      <c r="B6" s="3">
        <v>2</v>
      </c>
      <c r="C6" s="43" t="s">
        <v>68</v>
      </c>
      <c r="D6" s="35" t="s">
        <v>127</v>
      </c>
    </row>
    <row r="7" spans="1:4" ht="89.25" x14ac:dyDescent="0.2">
      <c r="A7" s="34" t="s">
        <v>17</v>
      </c>
      <c r="B7" s="3">
        <v>3</v>
      </c>
      <c r="C7" s="43" t="s">
        <v>69</v>
      </c>
      <c r="D7" s="35" t="s">
        <v>128</v>
      </c>
    </row>
    <row r="8" spans="1:4" ht="140.25" x14ac:dyDescent="0.2">
      <c r="A8" s="34" t="s">
        <v>18</v>
      </c>
      <c r="B8" s="3">
        <v>4</v>
      </c>
      <c r="C8" s="43" t="s">
        <v>70</v>
      </c>
      <c r="D8" s="35" t="s">
        <v>129</v>
      </c>
    </row>
    <row r="9" spans="1:4" ht="267.75" x14ac:dyDescent="0.2">
      <c r="A9" s="34" t="s">
        <v>36</v>
      </c>
      <c r="B9" s="3">
        <v>4</v>
      </c>
      <c r="C9" s="43" t="s">
        <v>71</v>
      </c>
      <c r="D9" s="35" t="s">
        <v>130</v>
      </c>
    </row>
    <row r="10" spans="1:4" ht="105" x14ac:dyDescent="0.2">
      <c r="A10" s="39" t="s">
        <v>54</v>
      </c>
      <c r="B10" s="40">
        <f>ROUND(AVERAGE(B11:B14),0)</f>
        <v>2</v>
      </c>
      <c r="C10" s="41"/>
      <c r="D10" s="42"/>
    </row>
    <row r="11" spans="1:4" ht="63.75" x14ac:dyDescent="0.2">
      <c r="A11" s="34" t="s">
        <v>19</v>
      </c>
      <c r="B11" s="3">
        <v>1</v>
      </c>
      <c r="C11" s="43" t="s">
        <v>72</v>
      </c>
      <c r="D11" s="35" t="s">
        <v>131</v>
      </c>
    </row>
    <row r="12" spans="1:4" ht="178.5" x14ac:dyDescent="0.2">
      <c r="A12" s="34" t="s">
        <v>20</v>
      </c>
      <c r="B12" s="3">
        <v>2</v>
      </c>
      <c r="C12" s="43" t="s">
        <v>73</v>
      </c>
      <c r="D12" s="35" t="s">
        <v>134</v>
      </c>
    </row>
    <row r="13" spans="1:4" ht="76.5" x14ac:dyDescent="0.2">
      <c r="A13" s="34" t="s">
        <v>18</v>
      </c>
      <c r="B13" s="3">
        <v>2</v>
      </c>
      <c r="C13" s="43" t="s">
        <v>74</v>
      </c>
      <c r="D13" s="35" t="s">
        <v>132</v>
      </c>
    </row>
    <row r="14" spans="1:4" ht="75" x14ac:dyDescent="0.2">
      <c r="A14" s="34" t="s">
        <v>37</v>
      </c>
      <c r="B14" s="3">
        <v>2</v>
      </c>
      <c r="C14" s="43" t="s">
        <v>75</v>
      </c>
      <c r="D14" s="35" t="s">
        <v>133</v>
      </c>
    </row>
    <row r="15" spans="1:4" s="44" customFormat="1" ht="60" x14ac:dyDescent="0.2">
      <c r="A15" s="39" t="s">
        <v>55</v>
      </c>
      <c r="B15" s="40">
        <f>ROUND(AVERAGE(B16:B19),0)</f>
        <v>1</v>
      </c>
      <c r="C15" s="41"/>
      <c r="D15" s="42"/>
    </row>
    <row r="16" spans="1:4" ht="63.75" x14ac:dyDescent="0.2">
      <c r="A16" s="34" t="s">
        <v>43</v>
      </c>
      <c r="B16" s="3">
        <v>0</v>
      </c>
      <c r="C16" s="43" t="s">
        <v>76</v>
      </c>
      <c r="D16" s="35" t="s">
        <v>135</v>
      </c>
    </row>
    <row r="17" spans="1:4" ht="195" x14ac:dyDescent="0.2">
      <c r="A17" s="34" t="s">
        <v>44</v>
      </c>
      <c r="B17" s="3">
        <v>0</v>
      </c>
      <c r="C17" s="43" t="s">
        <v>77</v>
      </c>
      <c r="D17" s="35" t="s">
        <v>136</v>
      </c>
    </row>
    <row r="18" spans="1:4" ht="60" x14ac:dyDescent="0.2">
      <c r="A18" s="34" t="s">
        <v>21</v>
      </c>
      <c r="B18" s="3">
        <v>0</v>
      </c>
      <c r="C18" s="43" t="s">
        <v>78</v>
      </c>
      <c r="D18" s="35" t="s">
        <v>116</v>
      </c>
    </row>
    <row r="19" spans="1:4" ht="114.75" x14ac:dyDescent="0.2">
      <c r="A19" s="34" t="s">
        <v>22</v>
      </c>
      <c r="B19" s="3">
        <v>3</v>
      </c>
      <c r="C19" s="43" t="s">
        <v>79</v>
      </c>
      <c r="D19" s="35" t="s">
        <v>137</v>
      </c>
    </row>
    <row r="20" spans="1:4" ht="45" x14ac:dyDescent="0.2">
      <c r="A20" s="39" t="s">
        <v>56</v>
      </c>
      <c r="B20" s="40">
        <f>ROUND(AVERAGE(B21:B29),0)</f>
        <v>2</v>
      </c>
      <c r="C20" s="41"/>
      <c r="D20" s="42"/>
    </row>
    <row r="21" spans="1:4" ht="60" x14ac:dyDescent="0.2">
      <c r="A21" s="34" t="s">
        <v>45</v>
      </c>
      <c r="B21" s="3">
        <v>1</v>
      </c>
      <c r="C21" s="43" t="s">
        <v>80</v>
      </c>
      <c r="D21" s="35" t="s">
        <v>119</v>
      </c>
    </row>
    <row r="22" spans="1:4" ht="60" x14ac:dyDescent="0.2">
      <c r="A22" s="34" t="s">
        <v>23</v>
      </c>
      <c r="B22" s="3">
        <v>4</v>
      </c>
      <c r="C22" s="43" t="s">
        <v>81</v>
      </c>
      <c r="D22" s="35" t="s">
        <v>138</v>
      </c>
    </row>
    <row r="23" spans="1:4" ht="60" x14ac:dyDescent="0.2">
      <c r="A23" s="34" t="s">
        <v>24</v>
      </c>
      <c r="B23" s="3">
        <v>3</v>
      </c>
      <c r="C23" s="43" t="s">
        <v>82</v>
      </c>
      <c r="D23" s="35" t="s">
        <v>114</v>
      </c>
    </row>
    <row r="24" spans="1:4" ht="90" x14ac:dyDescent="0.2">
      <c r="A24" s="34" t="s">
        <v>25</v>
      </c>
      <c r="B24" s="3">
        <v>3</v>
      </c>
      <c r="C24" s="43" t="s">
        <v>83</v>
      </c>
      <c r="D24" s="35" t="s">
        <v>139</v>
      </c>
    </row>
    <row r="25" spans="1:4" ht="75" x14ac:dyDescent="0.2">
      <c r="A25" s="34" t="s">
        <v>26</v>
      </c>
      <c r="B25" s="3">
        <v>0</v>
      </c>
      <c r="C25" s="43" t="s">
        <v>84</v>
      </c>
      <c r="D25" s="35" t="s">
        <v>140</v>
      </c>
    </row>
    <row r="26" spans="1:4" ht="63.75" x14ac:dyDescent="0.2">
      <c r="A26" s="34" t="s">
        <v>46</v>
      </c>
      <c r="B26" s="3">
        <v>1</v>
      </c>
      <c r="C26" s="43" t="s">
        <v>85</v>
      </c>
      <c r="D26" s="35" t="s">
        <v>141</v>
      </c>
    </row>
    <row r="27" spans="1:4" ht="60" x14ac:dyDescent="0.2">
      <c r="A27" s="34" t="s">
        <v>27</v>
      </c>
      <c r="B27" s="3">
        <v>0</v>
      </c>
      <c r="C27" s="43" t="s">
        <v>86</v>
      </c>
      <c r="D27" s="35" t="s">
        <v>115</v>
      </c>
    </row>
    <row r="28" spans="1:4" ht="89.25" x14ac:dyDescent="0.2">
      <c r="A28" s="34" t="s">
        <v>28</v>
      </c>
      <c r="B28" s="3">
        <v>4</v>
      </c>
      <c r="C28" s="43" t="s">
        <v>87</v>
      </c>
      <c r="D28" s="35" t="s">
        <v>142</v>
      </c>
    </row>
    <row r="29" spans="1:4" ht="75" x14ac:dyDescent="0.2">
      <c r="A29" s="34" t="s">
        <v>29</v>
      </c>
      <c r="B29" s="3">
        <v>3</v>
      </c>
      <c r="C29" s="43" t="s">
        <v>88</v>
      </c>
      <c r="D29" s="35" t="s">
        <v>118</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workbookViewId="0">
      <selection activeCell="F4" sqref="F4"/>
    </sheetView>
  </sheetViews>
  <sheetFormatPr defaultColWidth="9.140625" defaultRowHeight="12.75" x14ac:dyDescent="0.2"/>
  <cols>
    <col min="1" max="1" width="28.7109375" style="2" customWidth="1"/>
    <col min="2" max="2" width="5.85546875" style="2" customWidth="1"/>
    <col min="3" max="3" width="9.28515625" style="2" customWidth="1"/>
    <col min="4" max="4" width="40.28515625" style="5" customWidth="1"/>
    <col min="5" max="16384" width="9.140625" style="2"/>
  </cols>
  <sheetData>
    <row r="1" spans="1:4" ht="15.75" x14ac:dyDescent="0.25">
      <c r="A1" s="57" t="s">
        <v>59</v>
      </c>
      <c r="B1" s="58"/>
      <c r="C1" s="58"/>
      <c r="D1" s="59"/>
    </row>
    <row r="2" spans="1:4" x14ac:dyDescent="0.2">
      <c r="A2" s="30" t="s">
        <v>102</v>
      </c>
      <c r="B2" s="31" t="s">
        <v>0</v>
      </c>
      <c r="C2" s="31" t="s">
        <v>30</v>
      </c>
      <c r="D2" s="32" t="s">
        <v>2</v>
      </c>
    </row>
    <row r="3" spans="1:4" ht="76.5" x14ac:dyDescent="0.2">
      <c r="A3" s="33" t="s">
        <v>98</v>
      </c>
      <c r="B3" s="34">
        <v>1</v>
      </c>
      <c r="C3" s="3">
        <v>9</v>
      </c>
      <c r="D3" s="35" t="s">
        <v>143</v>
      </c>
    </row>
    <row r="4" spans="1:4" ht="60" x14ac:dyDescent="0.2">
      <c r="A4" s="33" t="s">
        <v>61</v>
      </c>
      <c r="B4" s="34">
        <v>0</v>
      </c>
      <c r="C4" s="3">
        <v>10</v>
      </c>
      <c r="D4" s="35" t="s">
        <v>144</v>
      </c>
    </row>
    <row r="5" spans="1:4" ht="76.5" x14ac:dyDescent="0.2">
      <c r="A5" s="33" t="s">
        <v>99</v>
      </c>
      <c r="B5" s="34">
        <v>1</v>
      </c>
      <c r="C5" s="3">
        <v>11</v>
      </c>
      <c r="D5" s="35" t="s">
        <v>145</v>
      </c>
    </row>
    <row r="6" spans="1:4" ht="90" x14ac:dyDescent="0.2">
      <c r="A6" s="33" t="s">
        <v>100</v>
      </c>
      <c r="B6" s="34">
        <v>0</v>
      </c>
      <c r="C6" s="3">
        <v>12</v>
      </c>
      <c r="D6" s="35" t="s">
        <v>117</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
  <sheetViews>
    <sheetView zoomScaleNormal="100" workbookViewId="0">
      <selection activeCell="I4" sqref="I4"/>
    </sheetView>
  </sheetViews>
  <sheetFormatPr defaultRowHeight="12.75" x14ac:dyDescent="0.2"/>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x14ac:dyDescent="0.25">
      <c r="A1" s="18" t="s">
        <v>38</v>
      </c>
      <c r="B1" s="18" t="s">
        <v>32</v>
      </c>
      <c r="C1" s="18" t="s">
        <v>39</v>
      </c>
      <c r="D1" s="1" t="s">
        <v>40</v>
      </c>
      <c r="E1" s="1" t="s">
        <v>42</v>
      </c>
      <c r="F1" s="1" t="s">
        <v>65</v>
      </c>
      <c r="G1" s="1" t="s">
        <v>47</v>
      </c>
      <c r="H1" s="1" t="s">
        <v>52</v>
      </c>
      <c r="I1" s="1" t="s">
        <v>66</v>
      </c>
      <c r="J1" s="1" t="s">
        <v>59</v>
      </c>
      <c r="K1" s="1">
        <v>1</v>
      </c>
      <c r="L1" s="1">
        <v>2</v>
      </c>
      <c r="M1" s="1">
        <v>3</v>
      </c>
      <c r="N1" s="1">
        <v>4</v>
      </c>
      <c r="O1" s="1" t="s">
        <v>89</v>
      </c>
      <c r="P1" s="1" t="s">
        <v>67</v>
      </c>
      <c r="Q1" s="1" t="s">
        <v>68</v>
      </c>
      <c r="R1" s="1" t="s">
        <v>69</v>
      </c>
      <c r="S1" s="1" t="s">
        <v>70</v>
      </c>
      <c r="T1" s="1" t="s">
        <v>71</v>
      </c>
      <c r="U1" s="1" t="s">
        <v>90</v>
      </c>
      <c r="V1" s="1" t="s">
        <v>72</v>
      </c>
      <c r="W1" s="1" t="s">
        <v>73</v>
      </c>
      <c r="X1" s="1" t="s">
        <v>74</v>
      </c>
      <c r="Y1" s="1" t="s">
        <v>75</v>
      </c>
      <c r="Z1" s="1" t="s">
        <v>91</v>
      </c>
      <c r="AA1" s="1" t="s">
        <v>76</v>
      </c>
      <c r="AB1" s="1" t="s">
        <v>77</v>
      </c>
      <c r="AC1" s="1" t="s">
        <v>78</v>
      </c>
      <c r="AD1" s="1" t="s">
        <v>79</v>
      </c>
      <c r="AE1" s="1" t="s">
        <v>92</v>
      </c>
      <c r="AF1" s="23" t="s">
        <v>80</v>
      </c>
      <c r="AG1" s="23" t="s">
        <v>81</v>
      </c>
      <c r="AH1" s="23" t="s">
        <v>82</v>
      </c>
      <c r="AI1" s="23" t="s">
        <v>83</v>
      </c>
      <c r="AJ1" s="23" t="s">
        <v>84</v>
      </c>
      <c r="AK1" s="23" t="s">
        <v>85</v>
      </c>
      <c r="AL1" s="23" t="s">
        <v>86</v>
      </c>
      <c r="AM1" s="23" t="s">
        <v>87</v>
      </c>
      <c r="AN1" s="24" t="s">
        <v>88</v>
      </c>
      <c r="AO1" s="25" t="s">
        <v>93</v>
      </c>
      <c r="AP1" s="25" t="s">
        <v>94</v>
      </c>
      <c r="AQ1" s="25" t="s">
        <v>95</v>
      </c>
      <c r="AR1" s="25" t="s">
        <v>96</v>
      </c>
    </row>
    <row r="2" spans="1:44" x14ac:dyDescent="0.2">
      <c r="A2" s="26" t="str">
        <f>Scoring!A5</f>
        <v>National Emission Standards for Hazardous Air Pollutants for Reciprocating Internal Combustion Engines</v>
      </c>
      <c r="B2" s="26" t="str">
        <f>Scoring!A7</f>
        <v>2060–AQ58</v>
      </c>
      <c r="C2" s="27" t="str">
        <f>Scoring!A3</f>
        <v>EPA</v>
      </c>
      <c r="D2" s="6" t="str">
        <f>Scoring!B9</f>
        <v>June 7 2012</v>
      </c>
      <c r="E2" s="6" t="str">
        <f>Scoring!D7</f>
        <v>Yes</v>
      </c>
      <c r="F2">
        <f>G2+H2+J2</f>
        <v>24</v>
      </c>
      <c r="G2">
        <f>SUM(K2:N2)</f>
        <v>13</v>
      </c>
      <c r="H2">
        <f>O2+U2+Z2+AE2</f>
        <v>9</v>
      </c>
      <c r="I2">
        <f>G2+H2</f>
        <v>22</v>
      </c>
      <c r="J2">
        <f>SUM(AO2:AR2)</f>
        <v>2</v>
      </c>
      <c r="K2">
        <f>'Topic 1 - Openness'!B3</f>
        <v>3</v>
      </c>
      <c r="L2">
        <f>'Topic 1 - Openness'!B4</f>
        <v>3</v>
      </c>
      <c r="M2">
        <f>'Topic 1 - Openness'!B5</f>
        <v>4</v>
      </c>
      <c r="N2">
        <f>'Topic 1 - Openness'!B6</f>
        <v>3</v>
      </c>
      <c r="O2">
        <f>'Topic 2 - Analysis'!B4</f>
        <v>4</v>
      </c>
      <c r="P2">
        <f>'Topic 2 - Analysis'!B5</f>
        <v>5</v>
      </c>
      <c r="Q2">
        <f>'Topic 2 - Analysis'!B6</f>
        <v>2</v>
      </c>
      <c r="R2">
        <f>'Topic 2 - Analysis'!B7</f>
        <v>3</v>
      </c>
      <c r="S2">
        <f>'Topic 2 - Analysis'!B8</f>
        <v>4</v>
      </c>
      <c r="T2">
        <f>'Topic 2 - Analysis'!B9</f>
        <v>4</v>
      </c>
      <c r="U2">
        <f>'Topic 2 - Analysis'!B10</f>
        <v>2</v>
      </c>
      <c r="V2">
        <f>'Topic 2 - Analysis'!B11</f>
        <v>1</v>
      </c>
      <c r="W2">
        <f>'Topic 2 - Analysis'!B12</f>
        <v>2</v>
      </c>
      <c r="X2">
        <f>'Topic 2 - Analysis'!B13</f>
        <v>2</v>
      </c>
      <c r="Y2">
        <f>'Topic 2 - Analysis'!B14</f>
        <v>2</v>
      </c>
      <c r="Z2">
        <f>'Topic 2 - Analysis'!B15</f>
        <v>1</v>
      </c>
      <c r="AA2">
        <f>'Topic 2 - Analysis'!B16</f>
        <v>0</v>
      </c>
      <c r="AB2">
        <f>'Topic 2 - Analysis'!B17</f>
        <v>0</v>
      </c>
      <c r="AC2">
        <f>'Topic 2 - Analysis'!B18</f>
        <v>0</v>
      </c>
      <c r="AD2">
        <f>'Topic 2 - Analysis'!B19</f>
        <v>3</v>
      </c>
      <c r="AE2">
        <f>'Topic 2 - Analysis'!B20</f>
        <v>2</v>
      </c>
      <c r="AF2">
        <f>'Topic 2 - Analysis'!B21</f>
        <v>1</v>
      </c>
      <c r="AG2">
        <f>'Topic 2 - Analysis'!B22</f>
        <v>4</v>
      </c>
      <c r="AH2">
        <f>'Topic 2 - Analysis'!B23</f>
        <v>3</v>
      </c>
      <c r="AI2">
        <f>'Topic 2 - Analysis'!B24</f>
        <v>3</v>
      </c>
      <c r="AJ2">
        <f>'Topic 2 - Analysis'!B25</f>
        <v>0</v>
      </c>
      <c r="AK2">
        <f>'Topic 2 - Analysis'!B26</f>
        <v>1</v>
      </c>
      <c r="AL2">
        <f>'Topic 2 - Analysis'!B27</f>
        <v>0</v>
      </c>
      <c r="AM2">
        <f>'Topic 2 - Analysis'!B28</f>
        <v>4</v>
      </c>
      <c r="AN2">
        <f>'Topic 2 - Analysis'!B29</f>
        <v>3</v>
      </c>
      <c r="AO2">
        <f>'Topic 3 - Use'!B3</f>
        <v>1</v>
      </c>
      <c r="AP2">
        <f>'Topic 3 - Use'!B4</f>
        <v>0</v>
      </c>
      <c r="AQ2">
        <f>'Topic 3 - Use'!B5</f>
        <v>1</v>
      </c>
      <c r="AR2">
        <f>'Topic 3 - Use'!B6</f>
        <v>0</v>
      </c>
    </row>
    <row r="3" spans="1:44" x14ac:dyDescent="0.2">
      <c r="A3" s="26"/>
      <c r="B3" s="26"/>
      <c r="C3" s="27"/>
    </row>
    <row r="4" spans="1:44" x14ac:dyDescent="0.2">
      <c r="A4" s="26"/>
      <c r="B4" s="26"/>
      <c r="C4" s="27"/>
    </row>
    <row r="5" spans="1:44" x14ac:dyDescent="0.2">
      <c r="A5" s="26"/>
      <c r="B5" s="26"/>
      <c r="C5" s="27"/>
    </row>
    <row r="6" spans="1:44" x14ac:dyDescent="0.2">
      <c r="A6" s="18"/>
      <c r="B6" s="18"/>
      <c r="C6" s="28"/>
    </row>
    <row r="7" spans="1:44" x14ac:dyDescent="0.2">
      <c r="A7" s="26"/>
      <c r="B7" s="26"/>
      <c r="C7" s="27"/>
    </row>
    <row r="8" spans="1:44" x14ac:dyDescent="0.2">
      <c r="A8" s="26"/>
      <c r="B8" s="26"/>
      <c r="C8" s="27"/>
    </row>
    <row r="9" spans="1:44" x14ac:dyDescent="0.2">
      <c r="A9" s="26"/>
      <c r="B9" s="26"/>
      <c r="C9" s="27"/>
    </row>
    <row r="10" spans="1:44" x14ac:dyDescent="0.2">
      <c r="A10" s="26"/>
      <c r="B10" s="26"/>
      <c r="C10" s="27"/>
    </row>
    <row r="11" spans="1:44" x14ac:dyDescent="0.2">
      <c r="A11" s="18"/>
      <c r="B11" s="18"/>
      <c r="C11" s="28"/>
    </row>
    <row r="12" spans="1:44" x14ac:dyDescent="0.2">
      <c r="A12" s="26"/>
      <c r="B12" s="26"/>
      <c r="C12" s="27"/>
    </row>
    <row r="13" spans="1:44" x14ac:dyDescent="0.2">
      <c r="A13" s="26"/>
      <c r="B13" s="26"/>
      <c r="C13" s="27"/>
    </row>
    <row r="14" spans="1:44" x14ac:dyDescent="0.2">
      <c r="A14" s="26"/>
      <c r="B14" s="26"/>
      <c r="C14" s="27"/>
    </row>
    <row r="15" spans="1:44" x14ac:dyDescent="0.2">
      <c r="A15" s="26"/>
      <c r="B15" s="26"/>
      <c r="C15" s="27"/>
    </row>
    <row r="16" spans="1:44" x14ac:dyDescent="0.2">
      <c r="A16" s="18"/>
      <c r="B16" s="18"/>
      <c r="C16" s="28"/>
    </row>
    <row r="17" spans="1:4" x14ac:dyDescent="0.2">
      <c r="A17" s="26"/>
      <c r="B17" s="26"/>
      <c r="C17" s="27"/>
    </row>
    <row r="18" spans="1:4" x14ac:dyDescent="0.2">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2008-12-10T23:31:32Z</cp:lastPrinted>
  <dcterms:created xsi:type="dcterms:W3CDTF">2008-12-10T20:39:38Z</dcterms:created>
  <dcterms:modified xsi:type="dcterms:W3CDTF">2012-10-11T20:50:58Z</dcterms:modified>
</cp:coreProperties>
</file>