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checkCompatibility="1" autoCompressPictures="0"/>
  <bookViews>
    <workbookView xWindow="0" yWindow="0" windowWidth="38400" windowHeight="21060" tabRatio="500"/>
  </bookViews>
  <sheets>
    <sheet name="C1. " sheetId="3" r:id="rId1"/>
    <sheet name="2012 data" sheetId="1" r:id="rId2"/>
    <sheet name="Sheet1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1" i="1" l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G65" i="1"/>
  <c r="G66" i="1"/>
  <c r="G68" i="1"/>
  <c r="G69" i="1"/>
  <c r="G70" i="1"/>
  <c r="D81" i="1"/>
  <c r="E54" i="1"/>
  <c r="E56" i="1"/>
  <c r="E53" i="1"/>
  <c r="E57" i="1"/>
  <c r="E55" i="1"/>
  <c r="F54" i="1"/>
  <c r="F56" i="1"/>
  <c r="F53" i="1"/>
  <c r="F57" i="1"/>
  <c r="F55" i="1"/>
  <c r="G53" i="1"/>
  <c r="E52" i="1"/>
  <c r="F52" i="1"/>
  <c r="E58" i="1"/>
  <c r="F58" i="1"/>
  <c r="G52" i="1"/>
  <c r="G54" i="1"/>
  <c r="G55" i="1"/>
  <c r="G56" i="1"/>
  <c r="G57" i="1"/>
  <c r="G58" i="1"/>
  <c r="J42" i="1"/>
  <c r="I42" i="1"/>
  <c r="H42" i="1"/>
  <c r="J41" i="1"/>
  <c r="I41" i="1"/>
  <c r="H41" i="1"/>
  <c r="H38" i="1"/>
  <c r="I38" i="1"/>
  <c r="J38" i="1"/>
  <c r="E49" i="1"/>
  <c r="D49" i="1"/>
  <c r="D33" i="1"/>
</calcChain>
</file>

<file path=xl/sharedStrings.xml><?xml version="1.0" encoding="utf-8"?>
<sst xmlns="http://schemas.openxmlformats.org/spreadsheetml/2006/main" count="192" uniqueCount="48">
  <si>
    <t>Earned Income Tax Credit (EITC)</t>
  </si>
  <si>
    <t>Department of the Treasury</t>
  </si>
  <si>
    <t>$55.4B</t>
  </si>
  <si>
    <t>National School Lunch Program (NSLP)</t>
  </si>
  <si>
    <t>Department of Agriculture</t>
  </si>
  <si>
    <t>$10.0B</t>
  </si>
  <si>
    <t>Medicare Advantage (Part C)</t>
  </si>
  <si>
    <t>Department of Health and Human Services</t>
  </si>
  <si>
    <t>$115.2B</t>
  </si>
  <si>
    <t>Unemployment Insurance (UI)</t>
  </si>
  <si>
    <t>Department of Labor</t>
  </si>
  <si>
    <t>$90.2B</t>
  </si>
  <si>
    <t>Supplemental Security Income (SSI)</t>
  </si>
  <si>
    <t>Social Security Administration</t>
  </si>
  <si>
    <t>$51.7B</t>
  </si>
  <si>
    <t>Medicare Fee-for-Service</t>
  </si>
  <si>
    <t>$349.7B</t>
  </si>
  <si>
    <t>Children's Health Insurance Program (CHIP)</t>
  </si>
  <si>
    <t>$8.6B</t>
  </si>
  <si>
    <t>Medicaid</t>
  </si>
  <si>
    <t>$271.0B</t>
  </si>
  <si>
    <t>Rental Housing Assistance Programs</t>
  </si>
  <si>
    <t>Department of Housing and Urban Development</t>
  </si>
  <si>
    <t>$31.9B</t>
  </si>
  <si>
    <t>Supplemental Nutrition Assistance Program (SNAP)</t>
  </si>
  <si>
    <t>$71.8B</t>
  </si>
  <si>
    <t>Medicare Prescription Drug Benefit (Part D)</t>
  </si>
  <si>
    <t>$51.1B</t>
  </si>
  <si>
    <t>Pell Grants</t>
  </si>
  <si>
    <t>Department of Education</t>
  </si>
  <si>
    <t>$33.3B</t>
  </si>
  <si>
    <t>Retirement, Survivors, and Disability Insurance (RSDI)</t>
  </si>
  <si>
    <t>$717.0B</t>
  </si>
  <si>
    <t>agency</t>
  </si>
  <si>
    <t>total payments (outlays)</t>
  </si>
  <si>
    <t>improper payment amounts</t>
  </si>
  <si>
    <t>program</t>
  </si>
  <si>
    <t>2.  BY AGENCY</t>
  </si>
  <si>
    <t>1. BY HIGH ERROR PROGRAMS</t>
  </si>
  <si>
    <t>improper payments</t>
  </si>
  <si>
    <t>all other payments</t>
  </si>
  <si>
    <t>total payments</t>
  </si>
  <si>
    <t>other payments</t>
  </si>
  <si>
    <t>total</t>
  </si>
  <si>
    <t>improper payment rates</t>
  </si>
  <si>
    <t>Earned Income Tax Credit</t>
  </si>
  <si>
    <t>Improper Payment Amounts</t>
  </si>
  <si>
    <t>Improper Payment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</si>
</sst>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5C5C5C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5C5C5C"/>
      <name val="Arial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89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2"/>
    <xf numFmtId="0" fontId="3" fillId="0" borderId="0" xfId="0" applyFont="1"/>
    <xf numFmtId="10" fontId="0" fillId="0" borderId="0" xfId="0" applyNumberFormat="1"/>
    <xf numFmtId="10" fontId="3" fillId="0" borderId="0" xfId="0" applyNumberFormat="1" applyFont="1"/>
    <xf numFmtId="0" fontId="0" fillId="0" borderId="0" xfId="0" applyAlignment="1">
      <alignment wrapText="1"/>
    </xf>
    <xf numFmtId="10" fontId="0" fillId="0" borderId="0" xfId="1" applyNumberFormat="1" applyFont="1"/>
    <xf numFmtId="2" fontId="0" fillId="0" borderId="0" xfId="0" applyNumberFormat="1"/>
    <xf numFmtId="0" fontId="3" fillId="2" borderId="0" xfId="0" applyFont="1" applyFill="1"/>
    <xf numFmtId="0" fontId="3" fillId="3" borderId="0" xfId="0" applyFont="1" applyFill="1"/>
    <xf numFmtId="0" fontId="0" fillId="3" borderId="0" xfId="0" applyFill="1"/>
    <xf numFmtId="0" fontId="3" fillId="4" borderId="0" xfId="0" applyFont="1" applyFill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0" fillId="2" borderId="0" xfId="0" applyFill="1"/>
    <xf numFmtId="0" fontId="3" fillId="6" borderId="0" xfId="0" applyFont="1" applyFill="1"/>
    <xf numFmtId="0" fontId="0" fillId="6" borderId="0" xfId="0" applyFill="1"/>
    <xf numFmtId="0" fontId="3" fillId="7" borderId="0" xfId="0" applyFont="1" applyFill="1"/>
    <xf numFmtId="0" fontId="3" fillId="8" borderId="0" xfId="0" applyFont="1" applyFill="1"/>
    <xf numFmtId="0" fontId="2" fillId="0" borderId="0" xfId="0" applyFont="1"/>
    <xf numFmtId="0" fontId="6" fillId="0" borderId="0" xfId="0" applyFont="1"/>
    <xf numFmtId="0" fontId="3" fillId="7" borderId="1" xfId="0" applyFont="1" applyFill="1" applyBorder="1"/>
    <xf numFmtId="0" fontId="0" fillId="7" borderId="1" xfId="0" applyFill="1" applyBorder="1"/>
    <xf numFmtId="0" fontId="3" fillId="8" borderId="0" xfId="0" applyFont="1" applyFill="1" applyBorder="1"/>
    <xf numFmtId="0" fontId="0" fillId="8" borderId="0" xfId="0" applyFill="1" applyBorder="1"/>
    <xf numFmtId="0" fontId="3" fillId="9" borderId="0" xfId="0" applyFont="1" applyFill="1"/>
    <xf numFmtId="0" fontId="7" fillId="9" borderId="0" xfId="0" applyFont="1" applyFill="1"/>
    <xf numFmtId="0" fontId="3" fillId="7" borderId="0" xfId="0" applyFont="1" applyFill="1" applyBorder="1"/>
    <xf numFmtId="0" fontId="0" fillId="7" borderId="0" xfId="0" applyFill="1" applyBorder="1"/>
    <xf numFmtId="0" fontId="3" fillId="10" borderId="1" xfId="0" applyFont="1" applyFill="1" applyBorder="1"/>
    <xf numFmtId="0" fontId="0" fillId="10" borderId="1" xfId="0" applyFill="1" applyBorder="1"/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</cellXfs>
  <cellStyles count="89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FFA900"/>
      <color rgb="FFF2583E"/>
      <color rgb="FF008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123192513115"/>
          <c:y val="0.182087300482673"/>
          <c:w val="0.429644447883192"/>
          <c:h val="0.6935242032623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Improper Payment Amounts</c:v>
                </c:pt>
              </c:strCache>
            </c:strRef>
          </c:tx>
          <c:spPr>
            <a:solidFill>
              <a:srgbClr val="FFA900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Sheet1!$B$2:$B$14</c:f>
              <c:strCache>
                <c:ptCount val="13"/>
                <c:pt idx="0">
                  <c:v>Medicare Fee-for-Service</c:v>
                </c:pt>
                <c:pt idx="1">
                  <c:v>Earned Income Tax Credit</c:v>
                </c:pt>
                <c:pt idx="2">
                  <c:v>Medicaid</c:v>
                </c:pt>
                <c:pt idx="3">
                  <c:v>Medicare Advantage (Part C)</c:v>
                </c:pt>
                <c:pt idx="4">
                  <c:v>Unemployment Insurance (UI)</c:v>
                </c:pt>
                <c:pt idx="5">
                  <c:v>Supplemental Security Income (SSI)</c:v>
                </c:pt>
                <c:pt idx="6">
                  <c:v>Supplemental Nutrition Assistance Program (SNAP)</c:v>
                </c:pt>
                <c:pt idx="7">
                  <c:v>Retirement, Survivors, and Disability Insurance (RSDI)</c:v>
                </c:pt>
                <c:pt idx="8">
                  <c:v>Medicare Prescription Drug Benefit (Part D)</c:v>
                </c:pt>
                <c:pt idx="9">
                  <c:v>National School Lunch Program (NSLP)</c:v>
                </c:pt>
                <c:pt idx="10">
                  <c:v>Rental Housing Assistance Programs</c:v>
                </c:pt>
                <c:pt idx="11">
                  <c:v>Pell Grants</c:v>
                </c:pt>
                <c:pt idx="12">
                  <c:v>Children's Health Insurance Program (CHIP)</c:v>
                </c:pt>
              </c:strCache>
            </c:strRef>
          </c:cat>
          <c:val>
            <c:numRef>
              <c:f>Sheet1!$C$2:$C$14</c:f>
              <c:numCache>
                <c:formatCode>General</c:formatCode>
                <c:ptCount val="13"/>
                <c:pt idx="0">
                  <c:v>36.0</c:v>
                </c:pt>
                <c:pt idx="1">
                  <c:v>14.5</c:v>
                </c:pt>
                <c:pt idx="2">
                  <c:v>14.4</c:v>
                </c:pt>
                <c:pt idx="3">
                  <c:v>11.8</c:v>
                </c:pt>
                <c:pt idx="4">
                  <c:v>6.2</c:v>
                </c:pt>
                <c:pt idx="5">
                  <c:v>4.3</c:v>
                </c:pt>
                <c:pt idx="6">
                  <c:v>2.6</c:v>
                </c:pt>
                <c:pt idx="7">
                  <c:v>2.4</c:v>
                </c:pt>
                <c:pt idx="8">
                  <c:v>2.1</c:v>
                </c:pt>
                <c:pt idx="9">
                  <c:v>1.8</c:v>
                </c:pt>
                <c:pt idx="10">
                  <c:v>1.3</c:v>
                </c:pt>
                <c:pt idx="11">
                  <c:v>0.7</c:v>
                </c:pt>
                <c:pt idx="12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089493128"/>
        <c:axId val="-2089490120"/>
      </c:barChart>
      <c:catAx>
        <c:axId val="-208949312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89490120"/>
        <c:crosses val="autoZero"/>
        <c:auto val="1"/>
        <c:lblAlgn val="ctr"/>
        <c:lblOffset val="100"/>
        <c:noMultiLvlLbl val="0"/>
      </c:catAx>
      <c:valAx>
        <c:axId val="-208949012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ln>
            <a:solidFill>
              <a:schemeClr val="bg2">
                <a:lumMod val="75000"/>
              </a:schemeClr>
            </a:solidFill>
          </a:ln>
        </c:spPr>
        <c:crossAx val="-2089493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200"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0.07492</cdr:x>
      <cdr:y>0.00959</cdr:y>
    </cdr:from>
    <cdr:to>
      <cdr:x>0.92345</cdr:x>
      <cdr:y>0.16787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41978" y="55825"/>
          <a:ext cx="7271099" cy="921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2400">
              <a:solidFill>
                <a:schemeClr val="tx1"/>
              </a:solidFill>
              <a:latin typeface="Gotham Narrow Light"/>
              <a:cs typeface="Gotham Narrow Light"/>
            </a:rPr>
            <a:t>Improper Payments</a:t>
          </a:r>
          <a:r>
            <a:rPr lang="en-US" sz="2400" baseline="0">
              <a:solidFill>
                <a:schemeClr val="tx1"/>
              </a:solidFill>
              <a:latin typeface="Gotham Narrow Light"/>
              <a:cs typeface="Gotham Narrow Light"/>
            </a:rPr>
            <a:t> from High-Error Federal Programs</a:t>
          </a:r>
          <a:endParaRPr lang="en-US" sz="24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0.03887</cdr:x>
      <cdr:y>0.89973</cdr:y>
    </cdr:from>
    <cdr:to>
      <cdr:x>0.9913</cdr:x>
      <cdr:y>0.99106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333115" y="5236147"/>
          <a:ext cx="8161312" cy="531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rgbClr val="000000"/>
              </a:solidFill>
              <a:latin typeface="Gotham Narrow Light"/>
              <a:cs typeface="Gotham Narrow Light"/>
            </a:rPr>
            <a:t>Data note: High-error programs are those programs that reported roughly $750 million or more in improper payments in a given year.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Source: OMB via payment</a:t>
          </a:r>
          <a:r>
            <a:rPr lang="en-US" sz="1000" baseline="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accuracy.gov, "High-Error Programs," accessed 1/9/2015.</a:t>
          </a:r>
          <a:endParaRPr lang="en-US" sz="1000">
            <a:solidFill>
              <a:srgbClr val="000000"/>
            </a:solidFill>
            <a:effectLst/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000" baseline="0">
              <a:solidFill>
                <a:srgbClr val="000000"/>
              </a:solidFill>
              <a:latin typeface="Gotham Narrow Light"/>
              <a:cs typeface="Gotham Narrow Light"/>
            </a:rPr>
            <a:t>Produced by Veronique de Rugy and Jason Fichtner, Mercatus Center at George Mason University.</a:t>
          </a:r>
          <a:endParaRPr lang="en-US" sz="10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0.84853</cdr:x>
      <cdr:y>0.09047</cdr:y>
    </cdr:from>
    <cdr:to>
      <cdr:x>1</cdr:x>
      <cdr:y>0.19119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7271099" y="526493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Gotham Narrow Light"/>
              <a:cs typeface="Gotham Narrow Light"/>
            </a:rPr>
            <a:t>Improper</a:t>
          </a:r>
        </a:p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Gotham Narrow Light"/>
              <a:cs typeface="Gotham Narrow Light"/>
            </a:rPr>
            <a:t>Payment</a:t>
          </a:r>
          <a:r>
            <a:rPr lang="en-US" sz="1200" baseline="0">
              <a:solidFill>
                <a:schemeClr val="tx1"/>
              </a:solidFill>
              <a:latin typeface="Gotham Narrow Light"/>
              <a:cs typeface="Gotham Narrow Light"/>
            </a:rPr>
            <a:t> Rate</a:t>
          </a:r>
          <a:endParaRPr lang="en-US" sz="12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0.84528</cdr:x>
      <cdr:y>0.15348</cdr:y>
    </cdr:from>
    <cdr:to>
      <cdr:x>0.99674</cdr:x>
      <cdr:y>0.2542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7243187" y="893188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10.1%</a:t>
          </a:r>
        </a:p>
      </cdr:txBody>
    </cdr:sp>
  </cdr:relSizeAnchor>
  <cdr:relSizeAnchor xmlns:cdr="http://schemas.openxmlformats.org/drawingml/2006/chartDrawing">
    <cdr:from>
      <cdr:x>0.84528</cdr:x>
      <cdr:y>0.21038</cdr:y>
    </cdr:from>
    <cdr:to>
      <cdr:x>0.99674</cdr:x>
      <cdr:y>0.3111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7243187" y="1224365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24.0%</a:t>
          </a:r>
        </a:p>
      </cdr:txBody>
    </cdr:sp>
  </cdr:relSizeAnchor>
  <cdr:relSizeAnchor xmlns:cdr="http://schemas.openxmlformats.org/drawingml/2006/chartDrawing">
    <cdr:from>
      <cdr:x>0.84528</cdr:x>
      <cdr:y>0.26336</cdr:y>
    </cdr:from>
    <cdr:to>
      <cdr:x>0.99674</cdr:x>
      <cdr:y>0.36408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7243187" y="1532654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5.8%</a:t>
          </a:r>
        </a:p>
      </cdr:txBody>
    </cdr:sp>
  </cdr:relSizeAnchor>
  <cdr:relSizeAnchor xmlns:cdr="http://schemas.openxmlformats.org/drawingml/2006/chartDrawing">
    <cdr:from>
      <cdr:x>0.84528</cdr:x>
      <cdr:y>0.31765</cdr:y>
    </cdr:from>
    <cdr:to>
      <cdr:x>0.99674</cdr:x>
      <cdr:y>0.41837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7243187" y="1848618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9.5%</a:t>
          </a:r>
        </a:p>
      </cdr:txBody>
    </cdr:sp>
  </cdr:relSizeAnchor>
  <cdr:relSizeAnchor xmlns:cdr="http://schemas.openxmlformats.org/drawingml/2006/chartDrawing">
    <cdr:from>
      <cdr:x>0.84528</cdr:x>
      <cdr:y>0.3693</cdr:y>
    </cdr:from>
    <cdr:to>
      <cdr:x>0.99674</cdr:x>
      <cdr:y>0.47002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7243187" y="2149232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9.3%</a:t>
          </a:r>
        </a:p>
      </cdr:txBody>
    </cdr:sp>
  </cdr:relSizeAnchor>
  <cdr:relSizeAnchor xmlns:cdr="http://schemas.openxmlformats.org/drawingml/2006/chartDrawing">
    <cdr:from>
      <cdr:x>0.84528</cdr:x>
      <cdr:y>0.42273</cdr:y>
    </cdr:from>
    <cdr:to>
      <cdr:x>0.99674</cdr:x>
      <cdr:y>0.52345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7243187" y="2460172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8.1%</a:t>
          </a:r>
        </a:p>
      </cdr:txBody>
    </cdr:sp>
  </cdr:relSizeAnchor>
  <cdr:relSizeAnchor xmlns:cdr="http://schemas.openxmlformats.org/drawingml/2006/chartDrawing">
    <cdr:from>
      <cdr:x>0.84528</cdr:x>
      <cdr:y>0.47442</cdr:y>
    </cdr:from>
    <cdr:to>
      <cdr:x>0.99674</cdr:x>
      <cdr:y>0.57514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7243187" y="2760995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3.4%</a:t>
          </a:r>
        </a:p>
      </cdr:txBody>
    </cdr:sp>
  </cdr:relSizeAnchor>
  <cdr:relSizeAnchor xmlns:cdr="http://schemas.openxmlformats.org/drawingml/2006/chartDrawing">
    <cdr:from>
      <cdr:x>0.84528</cdr:x>
      <cdr:y>0.5307</cdr:y>
    </cdr:from>
    <cdr:to>
      <cdr:x>0.99674</cdr:x>
      <cdr:y>0.63141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7243187" y="3088473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0.3%</a:t>
          </a:r>
        </a:p>
      </cdr:txBody>
    </cdr:sp>
  </cdr:relSizeAnchor>
  <cdr:relSizeAnchor xmlns:cdr="http://schemas.openxmlformats.org/drawingml/2006/chartDrawing">
    <cdr:from>
      <cdr:x>0.84528</cdr:x>
      <cdr:y>0.58368</cdr:y>
    </cdr:from>
    <cdr:to>
      <cdr:x>0.99674</cdr:x>
      <cdr:y>0.6844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7243187" y="3396832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3.7%</a:t>
          </a:r>
        </a:p>
      </cdr:txBody>
    </cdr:sp>
  </cdr:relSizeAnchor>
  <cdr:relSizeAnchor xmlns:cdr="http://schemas.openxmlformats.org/drawingml/2006/chartDrawing">
    <cdr:from>
      <cdr:x>0.84528</cdr:x>
      <cdr:y>0.63842</cdr:y>
    </cdr:from>
    <cdr:to>
      <cdr:x>0.99674</cdr:x>
      <cdr:y>0.73914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7243187" y="3715379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15.7%</a:t>
          </a:r>
        </a:p>
      </cdr:txBody>
    </cdr:sp>
  </cdr:relSizeAnchor>
  <cdr:relSizeAnchor xmlns:cdr="http://schemas.openxmlformats.org/drawingml/2006/chartDrawing">
    <cdr:from>
      <cdr:x>0.84528</cdr:x>
      <cdr:y>0.69622</cdr:y>
    </cdr:from>
    <cdr:to>
      <cdr:x>0.99674</cdr:x>
      <cdr:y>0.79694</cdr:y>
    </cdr:to>
    <cdr:sp macro="" textlink="">
      <cdr:nvSpPr>
        <cdr:cNvPr id="15" name="Rectangle 14"/>
        <cdr:cNvSpPr/>
      </cdr:nvSpPr>
      <cdr:spPr>
        <a:xfrm xmlns:a="http://schemas.openxmlformats.org/drawingml/2006/main">
          <a:off x="7243187" y="4051789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4.3%</a:t>
          </a:r>
        </a:p>
      </cdr:txBody>
    </cdr:sp>
  </cdr:relSizeAnchor>
  <cdr:relSizeAnchor xmlns:cdr="http://schemas.openxmlformats.org/drawingml/2006/chartDrawing">
    <cdr:from>
      <cdr:x>0.84528</cdr:x>
      <cdr:y>0.75257</cdr:y>
    </cdr:from>
    <cdr:to>
      <cdr:x>0.99674</cdr:x>
      <cdr:y>0.85329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7243187" y="4379686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2.3%</a:t>
          </a:r>
        </a:p>
      </cdr:txBody>
    </cdr:sp>
  </cdr:relSizeAnchor>
  <cdr:relSizeAnchor xmlns:cdr="http://schemas.openxmlformats.org/drawingml/2006/chartDrawing">
    <cdr:from>
      <cdr:x>0.84528</cdr:x>
      <cdr:y>0.80904</cdr:y>
    </cdr:from>
    <cdr:to>
      <cdr:x>0.99674</cdr:x>
      <cdr:y>0.90976</cdr:y>
    </cdr:to>
    <cdr:sp macro="" textlink="">
      <cdr:nvSpPr>
        <cdr:cNvPr id="17" name="Rectangle 16"/>
        <cdr:cNvSpPr/>
      </cdr:nvSpPr>
      <cdr:spPr>
        <a:xfrm xmlns:a="http://schemas.openxmlformats.org/drawingml/2006/main">
          <a:off x="7243187" y="4708351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/>
              </a:solidFill>
              <a:latin typeface="Gotham Narrow Light"/>
              <a:cs typeface="Gotham Narrow Light"/>
            </a:rPr>
            <a:t>7.1%</a:t>
          </a:r>
        </a:p>
      </cdr:txBody>
    </cdr:sp>
  </cdr:relSizeAnchor>
  <cdr:relSizeAnchor xmlns:cdr="http://schemas.openxmlformats.org/drawingml/2006/chartDrawing">
    <cdr:from>
      <cdr:x>0.41694</cdr:x>
      <cdr:y>0.23501</cdr:y>
    </cdr:from>
    <cdr:to>
      <cdr:x>0.85179</cdr:x>
      <cdr:y>0.23501</cdr:y>
    </cdr:to>
    <cdr:cxnSp macro="">
      <cdr:nvCxnSpPr>
        <cdr:cNvPr id="19" name="Straight Connector 18"/>
        <cdr:cNvCxnSpPr/>
      </cdr:nvCxnSpPr>
      <cdr:spPr>
        <a:xfrm xmlns:a="http://schemas.openxmlformats.org/drawingml/2006/main">
          <a:off x="3572747" y="136769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1">
              <a:lumMod val="85000"/>
            </a:scheme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0.28848</cdr:y>
    </cdr:from>
    <cdr:to>
      <cdr:x>0.85179</cdr:x>
      <cdr:y>0.28848</cdr:y>
    </cdr:to>
    <cdr:cxnSp macro="">
      <cdr:nvCxnSpPr>
        <cdr:cNvPr id="20" name="Straight Connector 19"/>
        <cdr:cNvCxnSpPr/>
      </cdr:nvCxnSpPr>
      <cdr:spPr>
        <a:xfrm xmlns:a="http://schemas.openxmlformats.org/drawingml/2006/main">
          <a:off x="3572747" y="167884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0.34303</cdr:y>
    </cdr:from>
    <cdr:to>
      <cdr:x>0.85179</cdr:x>
      <cdr:y>0.34303</cdr:y>
    </cdr:to>
    <cdr:cxnSp macro="">
      <cdr:nvCxnSpPr>
        <cdr:cNvPr id="21" name="Straight Connector 20"/>
        <cdr:cNvCxnSpPr/>
      </cdr:nvCxnSpPr>
      <cdr:spPr>
        <a:xfrm xmlns:a="http://schemas.openxmlformats.org/drawingml/2006/main">
          <a:off x="3572747" y="199634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0.39541</cdr:y>
    </cdr:from>
    <cdr:to>
      <cdr:x>0.85179</cdr:x>
      <cdr:y>0.39541</cdr:y>
    </cdr:to>
    <cdr:cxnSp macro="">
      <cdr:nvCxnSpPr>
        <cdr:cNvPr id="22" name="Straight Connector 21"/>
        <cdr:cNvCxnSpPr/>
      </cdr:nvCxnSpPr>
      <cdr:spPr>
        <a:xfrm xmlns:a="http://schemas.openxmlformats.org/drawingml/2006/main">
          <a:off x="3572747" y="230114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0.44887</cdr:y>
    </cdr:from>
    <cdr:to>
      <cdr:x>0.85179</cdr:x>
      <cdr:y>0.44887</cdr:y>
    </cdr:to>
    <cdr:cxnSp macro="">
      <cdr:nvCxnSpPr>
        <cdr:cNvPr id="23" name="Straight Connector 22"/>
        <cdr:cNvCxnSpPr/>
      </cdr:nvCxnSpPr>
      <cdr:spPr>
        <a:xfrm xmlns:a="http://schemas.openxmlformats.org/drawingml/2006/main">
          <a:off x="3572747" y="261229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0.50234</cdr:y>
    </cdr:from>
    <cdr:to>
      <cdr:x>0.85179</cdr:x>
      <cdr:y>0.50234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3572747" y="292344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0.55471</cdr:y>
    </cdr:from>
    <cdr:to>
      <cdr:x>0.85179</cdr:x>
      <cdr:y>0.55471</cdr:y>
    </cdr:to>
    <cdr:cxnSp macro="">
      <cdr:nvCxnSpPr>
        <cdr:cNvPr id="25" name="Straight Connector 24"/>
        <cdr:cNvCxnSpPr/>
      </cdr:nvCxnSpPr>
      <cdr:spPr>
        <a:xfrm xmlns:a="http://schemas.openxmlformats.org/drawingml/2006/main">
          <a:off x="3572747" y="322824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0.60927</cdr:y>
    </cdr:from>
    <cdr:to>
      <cdr:x>0.85179</cdr:x>
      <cdr:y>0.60927</cdr:y>
    </cdr:to>
    <cdr:cxnSp macro="">
      <cdr:nvCxnSpPr>
        <cdr:cNvPr id="26" name="Straight Connector 25"/>
        <cdr:cNvCxnSpPr/>
      </cdr:nvCxnSpPr>
      <cdr:spPr>
        <a:xfrm xmlns:a="http://schemas.openxmlformats.org/drawingml/2006/main">
          <a:off x="3572747" y="354574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0.66273</cdr:y>
    </cdr:from>
    <cdr:to>
      <cdr:x>0.85179</cdr:x>
      <cdr:y>0.66273</cdr:y>
    </cdr:to>
    <cdr:cxnSp macro="">
      <cdr:nvCxnSpPr>
        <cdr:cNvPr id="27" name="Straight Connector 26"/>
        <cdr:cNvCxnSpPr/>
      </cdr:nvCxnSpPr>
      <cdr:spPr>
        <a:xfrm xmlns:a="http://schemas.openxmlformats.org/drawingml/2006/main">
          <a:off x="3572747" y="385689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0.71511</cdr:y>
    </cdr:from>
    <cdr:to>
      <cdr:x>0.85179</cdr:x>
      <cdr:y>0.71511</cdr:y>
    </cdr:to>
    <cdr:cxnSp macro="">
      <cdr:nvCxnSpPr>
        <cdr:cNvPr id="28" name="Straight Connector 27"/>
        <cdr:cNvCxnSpPr/>
      </cdr:nvCxnSpPr>
      <cdr:spPr>
        <a:xfrm xmlns:a="http://schemas.openxmlformats.org/drawingml/2006/main">
          <a:off x="3572747" y="416169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0.76857</cdr:y>
    </cdr:from>
    <cdr:to>
      <cdr:x>0.85179</cdr:x>
      <cdr:y>0.76857</cdr:y>
    </cdr:to>
    <cdr:cxnSp macro="">
      <cdr:nvCxnSpPr>
        <cdr:cNvPr id="29" name="Straight Connector 28"/>
        <cdr:cNvCxnSpPr/>
      </cdr:nvCxnSpPr>
      <cdr:spPr>
        <a:xfrm xmlns:a="http://schemas.openxmlformats.org/drawingml/2006/main">
          <a:off x="3572747" y="447284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0.82313</cdr:y>
    </cdr:from>
    <cdr:to>
      <cdr:x>0.85179</cdr:x>
      <cdr:y>0.82313</cdr:y>
    </cdr:to>
    <cdr:cxnSp macro="">
      <cdr:nvCxnSpPr>
        <cdr:cNvPr id="30" name="Straight Connector 29"/>
        <cdr:cNvCxnSpPr/>
      </cdr:nvCxnSpPr>
      <cdr:spPr>
        <a:xfrm xmlns:a="http://schemas.openxmlformats.org/drawingml/2006/main">
          <a:off x="3572747" y="479034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0.41694</cdr:x>
      <cdr:y>0.8755</cdr:y>
    </cdr:from>
    <cdr:to>
      <cdr:x>0.85179</cdr:x>
      <cdr:y>0.8755</cdr:y>
    </cdr:to>
    <cdr:cxnSp macro="">
      <cdr:nvCxnSpPr>
        <cdr:cNvPr id="31" name="Straight Connector 30"/>
        <cdr:cNvCxnSpPr/>
      </cdr:nvCxnSpPr>
      <cdr:spPr>
        <a:xfrm xmlns:a="http://schemas.openxmlformats.org/drawingml/2006/main">
          <a:off x="3572747" y="5095142"/>
          <a:ext cx="372626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9D9D9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0.38538</cdr:x>
      <cdr:y>0.08719</cdr:y>
    </cdr:from>
    <cdr:to>
      <cdr:x>0.53685</cdr:x>
      <cdr:y>0.18791</cdr:y>
    </cdr:to>
    <cdr:sp macro="" textlink="">
      <cdr:nvSpPr>
        <cdr:cNvPr id="32" name="Rectangle 31"/>
        <cdr:cNvSpPr/>
      </cdr:nvSpPr>
      <cdr:spPr>
        <a:xfrm xmlns:a="http://schemas.openxmlformats.org/drawingml/2006/main">
          <a:off x="3302349" y="507443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tx1"/>
              </a:solidFill>
              <a:latin typeface="Gotham Narrow Light"/>
              <a:cs typeface="Gotham Narrow Light"/>
            </a:rPr>
            <a:t>billion</a:t>
          </a:r>
        </a:p>
      </cdr:txBody>
    </cdr:sp>
  </cdr:relSizeAnchor>
  <cdr:relSizeAnchor xmlns:cdr="http://schemas.openxmlformats.org/drawingml/2006/chartDrawing">
    <cdr:from>
      <cdr:x>0.3298</cdr:x>
      <cdr:y>0.08719</cdr:y>
    </cdr:from>
    <cdr:to>
      <cdr:x>0.48127</cdr:x>
      <cdr:y>0.18791</cdr:y>
    </cdr:to>
    <cdr:sp macro="" textlink="">
      <cdr:nvSpPr>
        <cdr:cNvPr id="33" name="Rectangle 32"/>
        <cdr:cNvSpPr/>
      </cdr:nvSpPr>
      <cdr:spPr>
        <a:xfrm xmlns:a="http://schemas.openxmlformats.org/drawingml/2006/main">
          <a:off x="2826099" y="507443"/>
          <a:ext cx="1297912" cy="586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tx1"/>
              </a:solidFill>
              <a:latin typeface="Gotham Narrow Light"/>
              <a:cs typeface="Gotham Narrow Light"/>
            </a:rPr>
            <a:t>$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46" Type="http://schemas.openxmlformats.org/officeDocument/2006/relationships/hyperlink" Target="http://www.paymentaccuracy.gov/tracked/childrens-health-insurance-program-chip-2012" TargetMode="External"/><Relationship Id="rId47" Type="http://schemas.openxmlformats.org/officeDocument/2006/relationships/hyperlink" Target="http://www.paymentaccuracy.gov/programs/medicaid" TargetMode="External"/><Relationship Id="rId48" Type="http://schemas.openxmlformats.org/officeDocument/2006/relationships/hyperlink" Target="http://www.paymentaccuracy.gov/programs/rental-housing-assistance-programs" TargetMode="External"/><Relationship Id="rId49" Type="http://schemas.openxmlformats.org/officeDocument/2006/relationships/hyperlink" Target="http://www.paymentaccuracy.gov/programs/supplemental-nutrition-assistance-program" TargetMode="External"/><Relationship Id="rId20" Type="http://schemas.openxmlformats.org/officeDocument/2006/relationships/hyperlink" Target="http://www.paymentaccuracy.gov/programs/medicaid" TargetMode="External"/><Relationship Id="rId21" Type="http://schemas.openxmlformats.org/officeDocument/2006/relationships/hyperlink" Target="http://www.paymentaccuracy.gov/programs/medicare-advantage-part-c" TargetMode="External"/><Relationship Id="rId22" Type="http://schemas.openxmlformats.org/officeDocument/2006/relationships/hyperlink" Target="http://www.paymentaccuracy.gov/programs/medicare-prescription-drug-benefit-part-d" TargetMode="External"/><Relationship Id="rId23" Type="http://schemas.openxmlformats.org/officeDocument/2006/relationships/hyperlink" Target="http://www.paymentaccuracy.gov/tracked/childrens-health-insurance-program-chip-2012" TargetMode="External"/><Relationship Id="rId24" Type="http://schemas.openxmlformats.org/officeDocument/2006/relationships/hyperlink" Target="http://www.paymentaccuracy.gov/programs/pell-grants" TargetMode="External"/><Relationship Id="rId25" Type="http://schemas.openxmlformats.org/officeDocument/2006/relationships/hyperlink" Target="http://www.paymentaccuracy.gov/programs/supplemental-nutrition-assistance-program" TargetMode="External"/><Relationship Id="rId26" Type="http://schemas.openxmlformats.org/officeDocument/2006/relationships/hyperlink" Target="http://www.paymentaccuracy.gov/programs/national-school-lunch-program" TargetMode="External"/><Relationship Id="rId27" Type="http://schemas.openxmlformats.org/officeDocument/2006/relationships/hyperlink" Target="http://www.paymentaccuracy.gov/programs/medicare-fee-service" TargetMode="External"/><Relationship Id="rId28" Type="http://schemas.openxmlformats.org/officeDocument/2006/relationships/hyperlink" Target="http://www.paymentaccuracy.gov/programs/medicaid" TargetMode="External"/><Relationship Id="rId29" Type="http://schemas.openxmlformats.org/officeDocument/2006/relationships/hyperlink" Target="http://www.paymentaccuracy.gov/programs/medicare-advantage-part-c" TargetMode="External"/><Relationship Id="rId50" Type="http://schemas.openxmlformats.org/officeDocument/2006/relationships/hyperlink" Target="http://www.paymentaccuracy.gov/programs/medicare-prescription-drug-benefit-part-d" TargetMode="External"/><Relationship Id="rId51" Type="http://schemas.openxmlformats.org/officeDocument/2006/relationships/hyperlink" Target="http://www.paymentaccuracy.gov/programs/pell-grants" TargetMode="External"/><Relationship Id="rId52" Type="http://schemas.openxmlformats.org/officeDocument/2006/relationships/hyperlink" Target="http://www.paymentaccuracy.gov/programs/retirement-survivors-and-disability-insurance" TargetMode="External"/><Relationship Id="rId1" Type="http://schemas.openxmlformats.org/officeDocument/2006/relationships/hyperlink" Target="http://www.paymentaccuracy.gov/tracked/earned-income-tax-credit-eitc-2012" TargetMode="External"/><Relationship Id="rId2" Type="http://schemas.openxmlformats.org/officeDocument/2006/relationships/hyperlink" Target="http://www.paymentaccuracy.gov/programs/national-school-lunch-program" TargetMode="External"/><Relationship Id="rId3" Type="http://schemas.openxmlformats.org/officeDocument/2006/relationships/hyperlink" Target="http://www.paymentaccuracy.gov/programs/medicare-advantage-part-c" TargetMode="External"/><Relationship Id="rId4" Type="http://schemas.openxmlformats.org/officeDocument/2006/relationships/hyperlink" Target="http://www.paymentaccuracy.gov/programs/unemployment-insurance" TargetMode="External"/><Relationship Id="rId5" Type="http://schemas.openxmlformats.org/officeDocument/2006/relationships/hyperlink" Target="http://www.paymentaccuracy.gov/programs/supplemental-security-income" TargetMode="External"/><Relationship Id="rId30" Type="http://schemas.openxmlformats.org/officeDocument/2006/relationships/hyperlink" Target="http://www.paymentaccuracy.gov/tracked/earned-income-tax-credit-eitc-2012" TargetMode="External"/><Relationship Id="rId31" Type="http://schemas.openxmlformats.org/officeDocument/2006/relationships/hyperlink" Target="http://www.paymentaccuracy.gov/programs/unemployment-insurance" TargetMode="External"/><Relationship Id="rId32" Type="http://schemas.openxmlformats.org/officeDocument/2006/relationships/hyperlink" Target="http://www.paymentaccuracy.gov/programs/supplemental-security-income" TargetMode="External"/><Relationship Id="rId9" Type="http://schemas.openxmlformats.org/officeDocument/2006/relationships/hyperlink" Target="http://www.paymentaccuracy.gov/programs/rental-housing-assistance-programs" TargetMode="External"/><Relationship Id="rId6" Type="http://schemas.openxmlformats.org/officeDocument/2006/relationships/hyperlink" Target="http://www.paymentaccuracy.gov/programs/medicare-fee-service" TargetMode="External"/><Relationship Id="rId7" Type="http://schemas.openxmlformats.org/officeDocument/2006/relationships/hyperlink" Target="http://www.paymentaccuracy.gov/tracked/childrens-health-insurance-program-chip-2012" TargetMode="External"/><Relationship Id="rId8" Type="http://schemas.openxmlformats.org/officeDocument/2006/relationships/hyperlink" Target="http://www.paymentaccuracy.gov/programs/medicaid" TargetMode="External"/><Relationship Id="rId33" Type="http://schemas.openxmlformats.org/officeDocument/2006/relationships/hyperlink" Target="http://www.paymentaccuracy.gov/programs/retirement-survivors-and-disability-insurance" TargetMode="External"/><Relationship Id="rId34" Type="http://schemas.openxmlformats.org/officeDocument/2006/relationships/hyperlink" Target="http://www.paymentaccuracy.gov/programs/supplemental-nutrition-assistance-program" TargetMode="External"/><Relationship Id="rId35" Type="http://schemas.openxmlformats.org/officeDocument/2006/relationships/hyperlink" Target="http://www.paymentaccuracy.gov/programs/medicare-prescription-drug-benefit-part-d" TargetMode="External"/><Relationship Id="rId36" Type="http://schemas.openxmlformats.org/officeDocument/2006/relationships/hyperlink" Target="http://www.paymentaccuracy.gov/programs/national-school-lunch-program" TargetMode="External"/><Relationship Id="rId10" Type="http://schemas.openxmlformats.org/officeDocument/2006/relationships/hyperlink" Target="http://www.paymentaccuracy.gov/programs/supplemental-nutrition-assistance-program" TargetMode="External"/><Relationship Id="rId11" Type="http://schemas.openxmlformats.org/officeDocument/2006/relationships/hyperlink" Target="http://www.paymentaccuracy.gov/programs/medicare-prescription-drug-benefit-part-d" TargetMode="External"/><Relationship Id="rId12" Type="http://schemas.openxmlformats.org/officeDocument/2006/relationships/hyperlink" Target="http://www.paymentaccuracy.gov/programs/pell-grants" TargetMode="External"/><Relationship Id="rId13" Type="http://schemas.openxmlformats.org/officeDocument/2006/relationships/hyperlink" Target="http://www.paymentaccuracy.gov/programs/retirement-survivors-and-disability-insurance" TargetMode="External"/><Relationship Id="rId14" Type="http://schemas.openxmlformats.org/officeDocument/2006/relationships/hyperlink" Target="http://www.paymentaccuracy.gov/programs/supplemental-security-income" TargetMode="External"/><Relationship Id="rId15" Type="http://schemas.openxmlformats.org/officeDocument/2006/relationships/hyperlink" Target="http://www.paymentaccuracy.gov/programs/retirement-survivors-and-disability-insurance" TargetMode="External"/><Relationship Id="rId16" Type="http://schemas.openxmlformats.org/officeDocument/2006/relationships/hyperlink" Target="http://www.paymentaccuracy.gov/tracked/earned-income-tax-credit-eitc-2012" TargetMode="External"/><Relationship Id="rId17" Type="http://schemas.openxmlformats.org/officeDocument/2006/relationships/hyperlink" Target="http://www.paymentaccuracy.gov/programs/unemployment-insurance" TargetMode="External"/><Relationship Id="rId18" Type="http://schemas.openxmlformats.org/officeDocument/2006/relationships/hyperlink" Target="http://www.paymentaccuracy.gov/programs/rental-housing-assistance-programs" TargetMode="External"/><Relationship Id="rId19" Type="http://schemas.openxmlformats.org/officeDocument/2006/relationships/hyperlink" Target="http://www.paymentaccuracy.gov/programs/medicare-fee-service" TargetMode="External"/><Relationship Id="rId37" Type="http://schemas.openxmlformats.org/officeDocument/2006/relationships/hyperlink" Target="http://www.paymentaccuracy.gov/programs/rental-housing-assistance-programs" TargetMode="External"/><Relationship Id="rId38" Type="http://schemas.openxmlformats.org/officeDocument/2006/relationships/hyperlink" Target="http://www.paymentaccuracy.gov/programs/pell-grants" TargetMode="External"/><Relationship Id="rId39" Type="http://schemas.openxmlformats.org/officeDocument/2006/relationships/hyperlink" Target="http://www.paymentaccuracy.gov/tracked/childrens-health-insurance-program-chip-2012" TargetMode="External"/><Relationship Id="rId40" Type="http://schemas.openxmlformats.org/officeDocument/2006/relationships/hyperlink" Target="http://www.paymentaccuracy.gov/tracked/earned-income-tax-credit-eitc-2012" TargetMode="External"/><Relationship Id="rId41" Type="http://schemas.openxmlformats.org/officeDocument/2006/relationships/hyperlink" Target="http://www.paymentaccuracy.gov/programs/national-school-lunch-program" TargetMode="External"/><Relationship Id="rId42" Type="http://schemas.openxmlformats.org/officeDocument/2006/relationships/hyperlink" Target="http://www.paymentaccuracy.gov/programs/medicare-advantage-part-c" TargetMode="External"/><Relationship Id="rId43" Type="http://schemas.openxmlformats.org/officeDocument/2006/relationships/hyperlink" Target="http://www.paymentaccuracy.gov/programs/unemployment-insurance" TargetMode="External"/><Relationship Id="rId44" Type="http://schemas.openxmlformats.org/officeDocument/2006/relationships/hyperlink" Target="http://www.paymentaccuracy.gov/programs/supplemental-security-income" TargetMode="External"/><Relationship Id="rId45" Type="http://schemas.openxmlformats.org/officeDocument/2006/relationships/hyperlink" Target="http://www.paymentaccuracy.gov/programs/medicare-fee-serv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opLeftCell="D1" workbookViewId="0">
      <selection activeCell="G15" sqref="G15"/>
    </sheetView>
  </sheetViews>
  <sheetFormatPr baseColWidth="10" defaultColWidth="11" defaultRowHeight="15" x14ac:dyDescent="0"/>
  <cols>
    <col min="2" max="2" width="44.5" bestFit="1" customWidth="1"/>
    <col min="3" max="3" width="44" bestFit="1" customWidth="1"/>
    <col min="4" max="4" width="9.33203125" bestFit="1" customWidth="1"/>
    <col min="5" max="5" width="17.33203125" bestFit="1" customWidth="1"/>
    <col min="6" max="6" width="16.5" bestFit="1" customWidth="1"/>
    <col min="7" max="7" width="16" bestFit="1" customWidth="1"/>
    <col min="8" max="8" width="8.33203125" bestFit="1" customWidth="1"/>
  </cols>
  <sheetData>
    <row r="1" spans="1:11">
      <c r="A1" t="s">
        <v>38</v>
      </c>
    </row>
    <row r="2" spans="1:11" ht="46" customHeight="1">
      <c r="B2" t="s">
        <v>36</v>
      </c>
      <c r="C2" t="s">
        <v>33</v>
      </c>
      <c r="D2" s="5" t="s">
        <v>34</v>
      </c>
      <c r="E2" s="5" t="s">
        <v>35</v>
      </c>
      <c r="F2" s="5" t="s">
        <v>44</v>
      </c>
      <c r="G2" s="5" t="s">
        <v>44</v>
      </c>
    </row>
    <row r="3" spans="1:11">
      <c r="B3" s="1" t="s">
        <v>17</v>
      </c>
      <c r="C3" s="2" t="s">
        <v>7</v>
      </c>
      <c r="D3" s="2" t="s">
        <v>18</v>
      </c>
      <c r="E3">
        <v>0.7</v>
      </c>
      <c r="F3" s="6">
        <v>8.2000000000000003E-2</v>
      </c>
      <c r="H3" s="6">
        <v>8.2000000000000003E-2</v>
      </c>
      <c r="K3" s="3"/>
    </row>
    <row r="4" spans="1:11">
      <c r="B4" s="1" t="s">
        <v>28</v>
      </c>
      <c r="C4" s="2" t="s">
        <v>29</v>
      </c>
      <c r="D4" s="2" t="s">
        <v>30</v>
      </c>
      <c r="E4">
        <v>0.8</v>
      </c>
      <c r="F4" s="6">
        <v>2.5000000000000001E-2</v>
      </c>
      <c r="H4" s="6">
        <v>2.5000000000000001E-2</v>
      </c>
    </row>
    <row r="5" spans="1:11">
      <c r="B5" s="1" t="s">
        <v>21</v>
      </c>
      <c r="C5" s="2" t="s">
        <v>22</v>
      </c>
      <c r="D5" s="2" t="s">
        <v>23</v>
      </c>
      <c r="E5">
        <v>1.2</v>
      </c>
      <c r="F5" s="6">
        <v>3.9E-2</v>
      </c>
      <c r="H5" s="6">
        <v>3.9E-2</v>
      </c>
    </row>
    <row r="6" spans="1:11">
      <c r="B6" s="1" t="s">
        <v>3</v>
      </c>
      <c r="C6" s="2" t="s">
        <v>4</v>
      </c>
      <c r="D6" s="2" t="s">
        <v>5</v>
      </c>
      <c r="E6">
        <v>1.6</v>
      </c>
      <c r="F6" s="6">
        <v>0.1555</v>
      </c>
      <c r="H6" s="6">
        <v>0.1555</v>
      </c>
    </row>
    <row r="7" spans="1:11">
      <c r="B7" s="1" t="s">
        <v>26</v>
      </c>
      <c r="C7" s="2" t="s">
        <v>7</v>
      </c>
      <c r="D7" s="2" t="s">
        <v>27</v>
      </c>
      <c r="E7">
        <v>1.6</v>
      </c>
      <c r="F7" s="6">
        <v>3.1E-2</v>
      </c>
      <c r="H7" s="6">
        <v>3.1E-2</v>
      </c>
    </row>
    <row r="8" spans="1:11">
      <c r="B8" s="1" t="s">
        <v>24</v>
      </c>
      <c r="C8" s="2" t="s">
        <v>4</v>
      </c>
      <c r="D8" s="2" t="s">
        <v>25</v>
      </c>
      <c r="E8">
        <v>2.7</v>
      </c>
      <c r="F8" s="6">
        <v>3.7999999999999999E-2</v>
      </c>
      <c r="H8" s="6">
        <v>3.7999999999999999E-2</v>
      </c>
    </row>
    <row r="9" spans="1:11">
      <c r="B9" s="1" t="s">
        <v>31</v>
      </c>
      <c r="C9" s="2" t="s">
        <v>13</v>
      </c>
      <c r="D9" s="2" t="s">
        <v>32</v>
      </c>
      <c r="E9">
        <v>3.2</v>
      </c>
      <c r="F9" s="6">
        <v>4.0000000000000001E-3</v>
      </c>
      <c r="H9" s="6">
        <v>4.0000000000000001E-3</v>
      </c>
    </row>
    <row r="10" spans="1:11">
      <c r="B10" s="1" t="s">
        <v>12</v>
      </c>
      <c r="C10" s="2" t="s">
        <v>13</v>
      </c>
      <c r="D10" s="2" t="s">
        <v>14</v>
      </c>
      <c r="E10">
        <v>4.7</v>
      </c>
      <c r="F10" s="6">
        <v>9.1999999999999998E-2</v>
      </c>
      <c r="H10" s="6">
        <v>9.1999999999999998E-2</v>
      </c>
    </row>
    <row r="11" spans="1:11">
      <c r="B11" s="1" t="s">
        <v>9</v>
      </c>
      <c r="C11" s="2" t="s">
        <v>10</v>
      </c>
      <c r="D11" s="2" t="s">
        <v>11</v>
      </c>
      <c r="E11">
        <v>10.3</v>
      </c>
      <c r="F11" s="6">
        <v>0.114</v>
      </c>
      <c r="H11" s="6">
        <v>0.114</v>
      </c>
    </row>
    <row r="12" spans="1:11">
      <c r="B12" s="1" t="s">
        <v>0</v>
      </c>
      <c r="C12" s="2" t="s">
        <v>1</v>
      </c>
      <c r="D12" s="2" t="s">
        <v>2</v>
      </c>
      <c r="E12">
        <v>12.6</v>
      </c>
      <c r="F12" s="6">
        <v>0.22700000000000001</v>
      </c>
      <c r="H12" s="6">
        <v>0.22700000000000001</v>
      </c>
    </row>
    <row r="13" spans="1:11">
      <c r="B13" s="1" t="s">
        <v>6</v>
      </c>
      <c r="C13" s="2" t="s">
        <v>7</v>
      </c>
      <c r="D13" s="2" t="s">
        <v>8</v>
      </c>
      <c r="E13">
        <v>13.1</v>
      </c>
      <c r="F13" s="6">
        <v>0.114</v>
      </c>
      <c r="H13" s="6">
        <v>0.114</v>
      </c>
    </row>
    <row r="14" spans="1:11">
      <c r="B14" s="1" t="s">
        <v>19</v>
      </c>
      <c r="C14" s="2" t="s">
        <v>7</v>
      </c>
      <c r="D14" s="2" t="s">
        <v>20</v>
      </c>
      <c r="E14">
        <v>19.2</v>
      </c>
      <c r="F14" s="6">
        <v>7.0999999999999994E-2</v>
      </c>
      <c r="H14" s="6">
        <v>7.0999999999999994E-2</v>
      </c>
    </row>
    <row r="15" spans="1:11">
      <c r="B15" s="1" t="s">
        <v>15</v>
      </c>
      <c r="C15" s="2" t="s">
        <v>7</v>
      </c>
      <c r="D15" s="2" t="s">
        <v>16</v>
      </c>
      <c r="E15">
        <v>29.6</v>
      </c>
      <c r="F15" s="6">
        <v>8.5000000000000006E-2</v>
      </c>
      <c r="H15" s="6">
        <v>8.5000000000000006E-2</v>
      </c>
    </row>
    <row r="18" spans="1:9">
      <c r="A18" t="s">
        <v>37</v>
      </c>
    </row>
    <row r="20" spans="1:9">
      <c r="B20" s="1" t="s">
        <v>12</v>
      </c>
      <c r="C20" s="2" t="s">
        <v>13</v>
      </c>
      <c r="D20" s="7">
        <v>51.7</v>
      </c>
      <c r="E20">
        <v>4.7</v>
      </c>
      <c r="G20" s="6">
        <v>9.1999999999999998E-2</v>
      </c>
      <c r="I20" s="7"/>
    </row>
    <row r="21" spans="1:9">
      <c r="B21" s="1" t="s">
        <v>31</v>
      </c>
      <c r="C21" s="2" t="s">
        <v>13</v>
      </c>
      <c r="D21" s="7">
        <v>717</v>
      </c>
      <c r="E21">
        <v>3.2</v>
      </c>
      <c r="G21" s="6">
        <v>4.0000000000000001E-3</v>
      </c>
      <c r="I21" s="7"/>
    </row>
    <row r="22" spans="1:9">
      <c r="B22" s="1" t="s">
        <v>0</v>
      </c>
      <c r="C22" s="2" t="s">
        <v>1</v>
      </c>
      <c r="D22" s="7">
        <v>55.4</v>
      </c>
      <c r="E22">
        <v>12.6</v>
      </c>
      <c r="G22" s="6">
        <v>0.22700000000000001</v>
      </c>
      <c r="I22" s="7"/>
    </row>
    <row r="23" spans="1:9">
      <c r="B23" s="1" t="s">
        <v>9</v>
      </c>
      <c r="C23" s="2" t="s">
        <v>10</v>
      </c>
      <c r="D23" s="7">
        <v>90.2</v>
      </c>
      <c r="E23">
        <v>10.3</v>
      </c>
      <c r="G23" s="6">
        <v>0.114</v>
      </c>
      <c r="I23" s="7"/>
    </row>
    <row r="24" spans="1:9">
      <c r="B24" s="1" t="s">
        <v>21</v>
      </c>
      <c r="C24" s="2" t="s">
        <v>22</v>
      </c>
      <c r="D24" s="7">
        <v>31.9</v>
      </c>
      <c r="E24">
        <v>1.2</v>
      </c>
      <c r="G24" s="6">
        <v>3.9E-2</v>
      </c>
      <c r="I24" s="7"/>
    </row>
    <row r="25" spans="1:9">
      <c r="B25" s="1" t="s">
        <v>15</v>
      </c>
      <c r="C25" s="2" t="s">
        <v>7</v>
      </c>
      <c r="D25" s="7">
        <v>349.7</v>
      </c>
      <c r="E25">
        <v>29.6</v>
      </c>
      <c r="G25" s="6">
        <v>8.5000000000000006E-2</v>
      </c>
      <c r="I25" s="7"/>
    </row>
    <row r="26" spans="1:9">
      <c r="B26" s="1" t="s">
        <v>19</v>
      </c>
      <c r="C26" s="2" t="s">
        <v>7</v>
      </c>
      <c r="D26" s="7">
        <v>271</v>
      </c>
      <c r="E26">
        <v>19.2</v>
      </c>
      <c r="G26" s="6">
        <v>7.0999999999999994E-2</v>
      </c>
      <c r="I26" s="7"/>
    </row>
    <row r="27" spans="1:9">
      <c r="B27" s="1" t="s">
        <v>6</v>
      </c>
      <c r="C27" s="2" t="s">
        <v>7</v>
      </c>
      <c r="D27" s="7">
        <v>115.2</v>
      </c>
      <c r="E27">
        <v>13.1</v>
      </c>
      <c r="G27" s="6">
        <v>0.114</v>
      </c>
      <c r="I27" s="7"/>
    </row>
    <row r="28" spans="1:9">
      <c r="B28" s="1" t="s">
        <v>26</v>
      </c>
      <c r="C28" s="2" t="s">
        <v>7</v>
      </c>
      <c r="D28" s="7">
        <v>51.1</v>
      </c>
      <c r="E28">
        <v>1.6</v>
      </c>
      <c r="G28" s="6">
        <v>3.1E-2</v>
      </c>
      <c r="I28" s="7"/>
    </row>
    <row r="29" spans="1:9">
      <c r="B29" s="1" t="s">
        <v>17</v>
      </c>
      <c r="C29" s="2" t="s">
        <v>7</v>
      </c>
      <c r="D29" s="7">
        <v>8.6</v>
      </c>
      <c r="E29">
        <v>0.7</v>
      </c>
      <c r="G29" s="6">
        <v>8.2000000000000003E-2</v>
      </c>
      <c r="I29" s="7"/>
    </row>
    <row r="30" spans="1:9">
      <c r="B30" s="1" t="s">
        <v>28</v>
      </c>
      <c r="C30" s="2" t="s">
        <v>29</v>
      </c>
      <c r="D30" s="7">
        <v>33.299999999999997</v>
      </c>
      <c r="E30">
        <v>0.8</v>
      </c>
      <c r="G30" s="6">
        <v>2.5000000000000001E-2</v>
      </c>
      <c r="I30" s="7"/>
    </row>
    <row r="31" spans="1:9">
      <c r="B31" s="1" t="s">
        <v>24</v>
      </c>
      <c r="C31" s="2" t="s">
        <v>4</v>
      </c>
      <c r="D31" s="7">
        <v>71.8</v>
      </c>
      <c r="E31">
        <v>2.7</v>
      </c>
      <c r="G31" s="6">
        <v>3.7999999999999999E-2</v>
      </c>
      <c r="I31" s="7"/>
    </row>
    <row r="32" spans="1:9">
      <c r="B32" s="1" t="s">
        <v>3</v>
      </c>
      <c r="C32" s="2" t="s">
        <v>4</v>
      </c>
      <c r="D32" s="7">
        <v>10</v>
      </c>
      <c r="E32">
        <v>1.6</v>
      </c>
      <c r="G32" s="6">
        <v>0.155</v>
      </c>
      <c r="I32" s="7"/>
    </row>
    <row r="33" spans="2:14">
      <c r="D33" s="7">
        <f>SUM(D20:D32)</f>
        <v>1856.8999999999999</v>
      </c>
    </row>
    <row r="36" spans="2:14">
      <c r="B36" s="1" t="s">
        <v>15</v>
      </c>
      <c r="C36" s="8" t="s">
        <v>7</v>
      </c>
      <c r="D36" s="8">
        <v>349.7</v>
      </c>
      <c r="E36" s="8">
        <v>29.6</v>
      </c>
      <c r="F36" s="8">
        <f t="shared" ref="F36:F47" si="0">D36-E36</f>
        <v>320.09999999999997</v>
      </c>
      <c r="G36" s="4">
        <v>8.5000000000000006E-2</v>
      </c>
      <c r="K36" s="2">
        <v>29.6</v>
      </c>
      <c r="N36" s="4">
        <v>8.5000000000000006E-2</v>
      </c>
    </row>
    <row r="37" spans="2:14">
      <c r="B37" s="1" t="s">
        <v>19</v>
      </c>
      <c r="C37" s="8" t="s">
        <v>7</v>
      </c>
      <c r="D37" s="8">
        <v>271</v>
      </c>
      <c r="E37" s="8">
        <v>19.2</v>
      </c>
      <c r="F37" s="8">
        <f t="shared" si="0"/>
        <v>251.8</v>
      </c>
      <c r="G37" s="4">
        <v>7.0999999999999994E-2</v>
      </c>
      <c r="K37" s="2">
        <v>19.2</v>
      </c>
      <c r="N37" s="4">
        <v>7.0999999999999994E-2</v>
      </c>
    </row>
    <row r="38" spans="2:14">
      <c r="B38" s="1" t="s">
        <v>6</v>
      </c>
      <c r="C38" s="8" t="s">
        <v>7</v>
      </c>
      <c r="D38" s="8">
        <v>115.2</v>
      </c>
      <c r="E38" s="8">
        <v>13.1</v>
      </c>
      <c r="F38" s="8">
        <f t="shared" si="0"/>
        <v>102.10000000000001</v>
      </c>
      <c r="G38" s="4">
        <v>0.114</v>
      </c>
      <c r="H38">
        <f>SUM(E36:E38,E44,E48)</f>
        <v>64.2</v>
      </c>
      <c r="I38">
        <f>SUM(F36:F38,F44,F48)</f>
        <v>731.4</v>
      </c>
      <c r="J38">
        <f>SUM(H38:I38)</f>
        <v>795.6</v>
      </c>
      <c r="K38" s="2">
        <v>13.1</v>
      </c>
      <c r="N38" s="4">
        <v>0.114</v>
      </c>
    </row>
    <row r="39" spans="2:14">
      <c r="B39" s="1" t="s">
        <v>0</v>
      </c>
      <c r="C39" s="9" t="s">
        <v>1</v>
      </c>
      <c r="D39" s="9">
        <v>55.4</v>
      </c>
      <c r="E39" s="9">
        <v>12.6</v>
      </c>
      <c r="F39" s="9">
        <f t="shared" si="0"/>
        <v>42.8</v>
      </c>
      <c r="G39" s="4">
        <v>0.22700000000000001</v>
      </c>
      <c r="K39" s="2">
        <v>12.6</v>
      </c>
      <c r="N39" s="4">
        <v>0.22700000000000001</v>
      </c>
    </row>
    <row r="40" spans="2:14">
      <c r="B40" s="1" t="s">
        <v>9</v>
      </c>
      <c r="C40" s="11" t="s">
        <v>10</v>
      </c>
      <c r="D40" s="11">
        <v>90.2</v>
      </c>
      <c r="E40" s="11">
        <v>10.3</v>
      </c>
      <c r="F40" s="11">
        <f t="shared" si="0"/>
        <v>79.900000000000006</v>
      </c>
      <c r="G40" s="4">
        <v>0.114</v>
      </c>
      <c r="K40" s="2">
        <v>10.3</v>
      </c>
      <c r="N40" s="4">
        <v>0.114</v>
      </c>
    </row>
    <row r="41" spans="2:14">
      <c r="B41" s="1" t="s">
        <v>12</v>
      </c>
      <c r="C41" s="13" t="s">
        <v>13</v>
      </c>
      <c r="D41" s="13">
        <v>51.7</v>
      </c>
      <c r="E41" s="13">
        <v>4.7</v>
      </c>
      <c r="F41" s="13">
        <f t="shared" si="0"/>
        <v>47</v>
      </c>
      <c r="G41" s="4">
        <v>9.1999999999999998E-2</v>
      </c>
      <c r="H41">
        <f>SUM(E41:E42)</f>
        <v>7.9</v>
      </c>
      <c r="I41">
        <f>SUM(F41:F42)</f>
        <v>760.8</v>
      </c>
      <c r="J41">
        <f>SUM(D41:D42)</f>
        <v>768.7</v>
      </c>
      <c r="K41" s="2">
        <v>4.7</v>
      </c>
      <c r="N41" s="4">
        <v>9.1999999999999998E-2</v>
      </c>
    </row>
    <row r="42" spans="2:14">
      <c r="B42" s="1" t="s">
        <v>31</v>
      </c>
      <c r="C42" s="13" t="s">
        <v>13</v>
      </c>
      <c r="D42" s="13">
        <v>717</v>
      </c>
      <c r="E42" s="13">
        <v>3.2</v>
      </c>
      <c r="F42" s="13">
        <f t="shared" si="0"/>
        <v>713.8</v>
      </c>
      <c r="G42" s="4">
        <v>4.0000000000000001E-3</v>
      </c>
      <c r="H42">
        <f>SUM(E43+E45)</f>
        <v>4.3000000000000007</v>
      </c>
      <c r="I42">
        <f>SUM(F43,F45)</f>
        <v>77.5</v>
      </c>
      <c r="J42">
        <f>SUM(D43+D45)</f>
        <v>81.8</v>
      </c>
      <c r="K42" s="2">
        <v>3.2</v>
      </c>
      <c r="N42" s="4">
        <v>4.0000000000000001E-3</v>
      </c>
    </row>
    <row r="43" spans="2:14">
      <c r="B43" s="1" t="s">
        <v>24</v>
      </c>
      <c r="C43" s="16" t="s">
        <v>4</v>
      </c>
      <c r="D43" s="16">
        <v>71.8</v>
      </c>
      <c r="E43" s="16">
        <v>2.7</v>
      </c>
      <c r="F43" s="16">
        <f t="shared" si="0"/>
        <v>69.099999999999994</v>
      </c>
      <c r="G43" s="4">
        <v>3.7999999999999999E-2</v>
      </c>
      <c r="K43" s="2">
        <v>2.7</v>
      </c>
      <c r="N43" s="4">
        <v>3.7999999999999999E-2</v>
      </c>
    </row>
    <row r="44" spans="2:14">
      <c r="B44" s="1" t="s">
        <v>26</v>
      </c>
      <c r="C44" s="8" t="s">
        <v>7</v>
      </c>
      <c r="D44" s="8">
        <v>51.1</v>
      </c>
      <c r="E44" s="8">
        <v>1.6</v>
      </c>
      <c r="F44" s="8">
        <f t="shared" si="0"/>
        <v>49.5</v>
      </c>
      <c r="G44" s="4">
        <v>3.1E-2</v>
      </c>
      <c r="K44" s="2">
        <v>1.6</v>
      </c>
      <c r="N44" s="4">
        <v>3.1E-2</v>
      </c>
    </row>
    <row r="45" spans="2:14">
      <c r="B45" s="1" t="s">
        <v>3</v>
      </c>
      <c r="C45" s="16" t="s">
        <v>4</v>
      </c>
      <c r="D45" s="16">
        <v>10</v>
      </c>
      <c r="E45" s="16">
        <v>1.6</v>
      </c>
      <c r="F45" s="16">
        <f t="shared" si="0"/>
        <v>8.4</v>
      </c>
      <c r="G45" s="4">
        <v>0.155</v>
      </c>
      <c r="K45" s="2">
        <v>1.6</v>
      </c>
      <c r="N45" s="4">
        <v>0.155</v>
      </c>
    </row>
    <row r="46" spans="2:14">
      <c r="B46" s="1" t="s">
        <v>21</v>
      </c>
      <c r="C46" s="18" t="s">
        <v>22</v>
      </c>
      <c r="D46" s="18">
        <v>31.9</v>
      </c>
      <c r="E46" s="18">
        <v>1.2</v>
      </c>
      <c r="F46" s="18">
        <f t="shared" si="0"/>
        <v>30.7</v>
      </c>
      <c r="G46" s="4">
        <v>3.9E-2</v>
      </c>
      <c r="K46" s="2">
        <v>1.2</v>
      </c>
      <c r="N46" s="4">
        <v>3.9E-2</v>
      </c>
    </row>
    <row r="47" spans="2:14">
      <c r="B47" s="1" t="s">
        <v>28</v>
      </c>
      <c r="C47" s="19" t="s">
        <v>29</v>
      </c>
      <c r="D47" s="19">
        <v>33.299999999999997</v>
      </c>
      <c r="E47" s="19">
        <v>0.8</v>
      </c>
      <c r="F47" s="19">
        <f t="shared" si="0"/>
        <v>32.5</v>
      </c>
      <c r="G47" s="4">
        <v>2.5000000000000001E-2</v>
      </c>
      <c r="K47" s="2">
        <v>0.8</v>
      </c>
      <c r="N47" s="4">
        <v>2.5000000000000001E-2</v>
      </c>
    </row>
    <row r="48" spans="2:14">
      <c r="B48" s="1" t="s">
        <v>17</v>
      </c>
      <c r="C48" s="8" t="s">
        <v>7</v>
      </c>
      <c r="D48" s="8">
        <v>8.6</v>
      </c>
      <c r="E48" s="8">
        <v>0.7</v>
      </c>
      <c r="F48" s="8">
        <f>D48-E48</f>
        <v>7.8999999999999995</v>
      </c>
      <c r="G48" s="4">
        <v>8.2000000000000003E-2</v>
      </c>
      <c r="K48" s="2">
        <v>0.7</v>
      </c>
      <c r="N48" s="4">
        <v>8.2000000000000003E-2</v>
      </c>
    </row>
    <row r="49" spans="3:7">
      <c r="D49">
        <f>SUM(D36:D48)</f>
        <v>1856.9</v>
      </c>
      <c r="E49">
        <f>SUM(E36:E48)</f>
        <v>101.3</v>
      </c>
      <c r="F49" s="2">
        <f>SUM(F36:F48)</f>
        <v>1755.6000000000001</v>
      </c>
    </row>
    <row r="51" spans="3:7">
      <c r="E51" s="5" t="s">
        <v>39</v>
      </c>
      <c r="F51" t="s">
        <v>40</v>
      </c>
      <c r="G51" t="s">
        <v>41</v>
      </c>
    </row>
    <row r="52" spans="3:7">
      <c r="C52" s="8" t="s">
        <v>7</v>
      </c>
      <c r="D52" s="15"/>
      <c r="E52" s="8">
        <f>SUM(E36:E38,E44,E48)</f>
        <v>64.2</v>
      </c>
      <c r="F52" s="8">
        <f>SUM(F36:F38,F44,F48)</f>
        <v>731.4</v>
      </c>
      <c r="G52" s="15">
        <f t="shared" ref="G52:G58" si="1">F52+E52</f>
        <v>795.6</v>
      </c>
    </row>
    <row r="53" spans="3:7">
      <c r="C53" s="13" t="s">
        <v>13</v>
      </c>
      <c r="D53" s="14"/>
      <c r="E53" s="13">
        <f>SUM(E41:E42)</f>
        <v>7.9</v>
      </c>
      <c r="F53" s="13">
        <f>SUM(F41:F42)</f>
        <v>760.8</v>
      </c>
      <c r="G53" s="14">
        <f>F53+E53</f>
        <v>768.69999999999993</v>
      </c>
    </row>
    <row r="54" spans="3:7">
      <c r="C54" s="11" t="s">
        <v>10</v>
      </c>
      <c r="D54" s="12"/>
      <c r="E54" s="11">
        <f>SUM(E40)</f>
        <v>10.3</v>
      </c>
      <c r="F54" s="11">
        <f>SUM(F40)</f>
        <v>79.900000000000006</v>
      </c>
      <c r="G54" s="12">
        <f t="shared" si="1"/>
        <v>90.2</v>
      </c>
    </row>
    <row r="55" spans="3:7">
      <c r="C55" s="16" t="s">
        <v>4</v>
      </c>
      <c r="D55" s="17"/>
      <c r="E55" s="16">
        <f>SUM(E43,E45)</f>
        <v>4.3000000000000007</v>
      </c>
      <c r="F55" s="16">
        <f>SUM(F43,F45)</f>
        <v>77.5</v>
      </c>
      <c r="G55" s="17">
        <f t="shared" si="1"/>
        <v>81.8</v>
      </c>
    </row>
    <row r="56" spans="3:7">
      <c r="C56" s="9" t="s">
        <v>1</v>
      </c>
      <c r="D56" s="10"/>
      <c r="E56" s="9">
        <f>E39</f>
        <v>12.6</v>
      </c>
      <c r="F56" s="9">
        <f>SUM(F39)</f>
        <v>42.8</v>
      </c>
      <c r="G56" s="10">
        <f t="shared" si="1"/>
        <v>55.4</v>
      </c>
    </row>
    <row r="57" spans="3:7">
      <c r="C57" s="24" t="s">
        <v>29</v>
      </c>
      <c r="D57" s="25"/>
      <c r="E57" s="24">
        <f>E47</f>
        <v>0.8</v>
      </c>
      <c r="F57" s="24">
        <f>SUM(F47)</f>
        <v>32.5</v>
      </c>
      <c r="G57" s="25">
        <f t="shared" si="1"/>
        <v>33.299999999999997</v>
      </c>
    </row>
    <row r="58" spans="3:7">
      <c r="C58" s="22" t="s">
        <v>22</v>
      </c>
      <c r="D58" s="23"/>
      <c r="E58" s="22">
        <f>E46</f>
        <v>1.2</v>
      </c>
      <c r="F58" s="22">
        <f>SUM(F46)</f>
        <v>30.7</v>
      </c>
      <c r="G58" s="23">
        <f t="shared" si="1"/>
        <v>31.9</v>
      </c>
    </row>
    <row r="59" spans="3:7">
      <c r="C59" s="20"/>
      <c r="D59" s="20"/>
      <c r="E59" s="21"/>
      <c r="F59" s="21"/>
      <c r="G59" s="20"/>
    </row>
    <row r="60" spans="3:7">
      <c r="E60" s="2"/>
      <c r="F60" s="2"/>
    </row>
    <row r="61" spans="3:7">
      <c r="E61" s="2"/>
      <c r="F61" s="2"/>
    </row>
    <row r="62" spans="3:7">
      <c r="E62" s="22"/>
      <c r="F62" s="22"/>
      <c r="G62" s="23"/>
    </row>
    <row r="63" spans="3:7">
      <c r="C63" s="30"/>
      <c r="D63" s="31"/>
      <c r="E63" s="32" t="s">
        <v>39</v>
      </c>
      <c r="F63" s="32" t="s">
        <v>42</v>
      </c>
      <c r="G63" s="33" t="s">
        <v>43</v>
      </c>
    </row>
    <row r="64" spans="3:7">
      <c r="C64" s="28" t="s">
        <v>22</v>
      </c>
      <c r="D64" s="29"/>
      <c r="E64" s="28">
        <v>1.2</v>
      </c>
      <c r="F64" s="28">
        <v>30.7</v>
      </c>
      <c r="G64" s="29">
        <v>31.9</v>
      </c>
    </row>
    <row r="65" spans="3:7">
      <c r="C65" s="24" t="s">
        <v>29</v>
      </c>
      <c r="D65" s="25"/>
      <c r="E65" s="24">
        <v>0.8</v>
      </c>
      <c r="F65" s="24">
        <v>32.5</v>
      </c>
      <c r="G65" s="25">
        <f>F65+E65</f>
        <v>33.299999999999997</v>
      </c>
    </row>
    <row r="66" spans="3:7">
      <c r="C66" s="9" t="s">
        <v>1</v>
      </c>
      <c r="D66" s="10"/>
      <c r="E66" s="9">
        <v>12.6</v>
      </c>
      <c r="F66" s="9">
        <v>42.8</v>
      </c>
      <c r="G66" s="10">
        <f>F66+E66</f>
        <v>55.4</v>
      </c>
    </row>
    <row r="67" spans="3:7">
      <c r="C67" s="16" t="s">
        <v>4</v>
      </c>
      <c r="D67" s="17"/>
      <c r="E67" s="16">
        <v>4.3</v>
      </c>
      <c r="F67" s="16">
        <v>77.5</v>
      </c>
      <c r="G67" s="17">
        <v>81.8</v>
      </c>
    </row>
    <row r="68" spans="3:7">
      <c r="C68" s="11" t="s">
        <v>10</v>
      </c>
      <c r="D68" s="12"/>
      <c r="E68" s="11">
        <v>10.3</v>
      </c>
      <c r="F68" s="11">
        <v>79.900000000000006</v>
      </c>
      <c r="G68" s="12">
        <f>F68+E68</f>
        <v>90.2</v>
      </c>
    </row>
    <row r="69" spans="3:7">
      <c r="C69" s="13" t="s">
        <v>13</v>
      </c>
      <c r="D69" s="14"/>
      <c r="E69" s="13">
        <v>7.9</v>
      </c>
      <c r="F69" s="13">
        <v>760.8</v>
      </c>
      <c r="G69" s="14">
        <f>F69+E69</f>
        <v>768.69999999999993</v>
      </c>
    </row>
    <row r="70" spans="3:7">
      <c r="C70" s="26" t="s">
        <v>7</v>
      </c>
      <c r="D70" s="27"/>
      <c r="E70" s="8">
        <v>64.2</v>
      </c>
      <c r="F70" s="8">
        <v>731.4</v>
      </c>
      <c r="G70" s="15">
        <f>F70+E70</f>
        <v>795.6</v>
      </c>
    </row>
    <row r="74" spans="3:7">
      <c r="C74" s="8" t="s">
        <v>7</v>
      </c>
      <c r="D74">
        <v>64.2</v>
      </c>
    </row>
    <row r="75" spans="3:7">
      <c r="C75" s="9" t="s">
        <v>1</v>
      </c>
      <c r="D75">
        <v>12.6</v>
      </c>
    </row>
    <row r="76" spans="3:7">
      <c r="C76" s="11" t="s">
        <v>10</v>
      </c>
      <c r="D76">
        <v>10.3</v>
      </c>
    </row>
    <row r="77" spans="3:7">
      <c r="C77" s="13" t="s">
        <v>13</v>
      </c>
      <c r="D77">
        <v>7.9</v>
      </c>
    </row>
    <row r="78" spans="3:7">
      <c r="C78" s="16" t="s">
        <v>4</v>
      </c>
      <c r="D78">
        <v>4.3</v>
      </c>
    </row>
    <row r="79" spans="3:7">
      <c r="C79" s="22" t="s">
        <v>22</v>
      </c>
      <c r="D79">
        <v>1.2</v>
      </c>
    </row>
    <row r="80" spans="3:7">
      <c r="C80" s="24" t="s">
        <v>29</v>
      </c>
      <c r="D80">
        <v>0.8</v>
      </c>
    </row>
    <row r="81" spans="2:6">
      <c r="D81" s="20">
        <f>SUM(D74:D80)</f>
        <v>101.3</v>
      </c>
    </row>
    <row r="82" spans="2:6">
      <c r="C82" s="20"/>
    </row>
    <row r="84" spans="2:6">
      <c r="C84" s="24" t="s">
        <v>29</v>
      </c>
      <c r="D84" s="24">
        <v>0.8</v>
      </c>
    </row>
    <row r="85" spans="2:6">
      <c r="C85" s="22" t="s">
        <v>22</v>
      </c>
      <c r="D85" s="22">
        <v>1.2</v>
      </c>
    </row>
    <row r="86" spans="2:6">
      <c r="C86" s="16" t="s">
        <v>4</v>
      </c>
      <c r="D86" s="16">
        <v>4.3</v>
      </c>
    </row>
    <row r="87" spans="2:6">
      <c r="C87" s="13" t="s">
        <v>13</v>
      </c>
      <c r="D87" s="13">
        <v>7.9</v>
      </c>
    </row>
    <row r="88" spans="2:6">
      <c r="C88" s="11" t="s">
        <v>10</v>
      </c>
      <c r="D88" s="11">
        <v>10.3</v>
      </c>
    </row>
    <row r="89" spans="2:6">
      <c r="C89" s="9" t="s">
        <v>1</v>
      </c>
      <c r="D89" s="9">
        <v>12.6</v>
      </c>
    </row>
    <row r="90" spans="2:6">
      <c r="C90" s="8" t="s">
        <v>7</v>
      </c>
      <c r="D90" s="8">
        <v>64.2</v>
      </c>
    </row>
    <row r="91" spans="2:6">
      <c r="D91">
        <f>SUM(D84:D90)</f>
        <v>101.30000000000001</v>
      </c>
    </row>
    <row r="93" spans="2:6" ht="45">
      <c r="B93" t="s">
        <v>36</v>
      </c>
      <c r="C93" t="s">
        <v>33</v>
      </c>
      <c r="D93" s="5" t="s">
        <v>34</v>
      </c>
      <c r="E93" s="5" t="s">
        <v>35</v>
      </c>
      <c r="F93" s="5" t="s">
        <v>44</v>
      </c>
    </row>
    <row r="94" spans="2:6">
      <c r="B94" s="1" t="s">
        <v>31</v>
      </c>
      <c r="C94" s="2" t="s">
        <v>13</v>
      </c>
      <c r="D94" s="2" t="s">
        <v>32</v>
      </c>
      <c r="E94">
        <v>3.2</v>
      </c>
      <c r="F94" s="6">
        <v>4.0000000000000001E-3</v>
      </c>
    </row>
    <row r="95" spans="2:6">
      <c r="B95" s="1" t="s">
        <v>28</v>
      </c>
      <c r="C95" s="2" t="s">
        <v>29</v>
      </c>
      <c r="D95" s="2" t="s">
        <v>30</v>
      </c>
      <c r="E95">
        <v>0.8</v>
      </c>
      <c r="F95" s="6">
        <v>2.5000000000000001E-2</v>
      </c>
    </row>
    <row r="96" spans="2:6">
      <c r="B96" s="1" t="s">
        <v>26</v>
      </c>
      <c r="C96" s="2" t="s">
        <v>7</v>
      </c>
      <c r="D96" s="2" t="s">
        <v>27</v>
      </c>
      <c r="E96">
        <v>1.6</v>
      </c>
      <c r="F96" s="6">
        <v>3.1E-2</v>
      </c>
    </row>
    <row r="97" spans="2:6">
      <c r="B97" s="1" t="s">
        <v>24</v>
      </c>
      <c r="C97" s="2" t="s">
        <v>4</v>
      </c>
      <c r="D97" s="2" t="s">
        <v>25</v>
      </c>
      <c r="E97">
        <v>2.7</v>
      </c>
      <c r="F97" s="6">
        <v>3.7999999999999999E-2</v>
      </c>
    </row>
    <row r="98" spans="2:6">
      <c r="B98" s="1" t="s">
        <v>21</v>
      </c>
      <c r="C98" s="2" t="s">
        <v>22</v>
      </c>
      <c r="D98" s="2" t="s">
        <v>23</v>
      </c>
      <c r="E98">
        <v>1.2</v>
      </c>
      <c r="F98" s="6">
        <v>3.9E-2</v>
      </c>
    </row>
    <row r="99" spans="2:6">
      <c r="B99" s="1" t="s">
        <v>19</v>
      </c>
      <c r="C99" s="2" t="s">
        <v>7</v>
      </c>
      <c r="D99" s="2" t="s">
        <v>20</v>
      </c>
      <c r="E99">
        <v>19.2</v>
      </c>
      <c r="F99" s="6">
        <v>7.0999999999999994E-2</v>
      </c>
    </row>
    <row r="100" spans="2:6">
      <c r="B100" s="1" t="s">
        <v>17</v>
      </c>
      <c r="C100" s="2" t="s">
        <v>7</v>
      </c>
      <c r="D100" s="2" t="s">
        <v>18</v>
      </c>
      <c r="E100">
        <v>0.7</v>
      </c>
      <c r="F100" s="6">
        <v>8.2000000000000003E-2</v>
      </c>
    </row>
    <row r="101" spans="2:6">
      <c r="B101" s="1" t="s">
        <v>15</v>
      </c>
      <c r="C101" s="2" t="s">
        <v>7</v>
      </c>
      <c r="D101" s="2" t="s">
        <v>16</v>
      </c>
      <c r="E101">
        <v>29.6</v>
      </c>
      <c r="F101" s="6">
        <v>8.5000000000000006E-2</v>
      </c>
    </row>
    <row r="102" spans="2:6">
      <c r="B102" s="1" t="s">
        <v>12</v>
      </c>
      <c r="C102" s="2" t="s">
        <v>13</v>
      </c>
      <c r="D102" s="2" t="s">
        <v>14</v>
      </c>
      <c r="E102">
        <v>4.7</v>
      </c>
      <c r="F102" s="6">
        <v>9.1999999999999998E-2</v>
      </c>
    </row>
    <row r="103" spans="2:6">
      <c r="B103" s="1" t="s">
        <v>9</v>
      </c>
      <c r="C103" s="2" t="s">
        <v>10</v>
      </c>
      <c r="D103" s="2" t="s">
        <v>11</v>
      </c>
      <c r="E103">
        <v>10.3</v>
      </c>
      <c r="F103" s="6">
        <v>0.114</v>
      </c>
    </row>
    <row r="104" spans="2:6">
      <c r="B104" s="1" t="s">
        <v>6</v>
      </c>
      <c r="C104" s="2" t="s">
        <v>7</v>
      </c>
      <c r="D104" s="2" t="s">
        <v>8</v>
      </c>
      <c r="E104">
        <v>13.1</v>
      </c>
      <c r="F104" s="6">
        <v>0.114</v>
      </c>
    </row>
    <row r="105" spans="2:6">
      <c r="B105" s="1" t="s">
        <v>3</v>
      </c>
      <c r="C105" s="2" t="s">
        <v>4</v>
      </c>
      <c r="D105" s="2" t="s">
        <v>5</v>
      </c>
      <c r="E105">
        <v>1.6</v>
      </c>
      <c r="F105" s="6">
        <v>0.1555</v>
      </c>
    </row>
    <row r="106" spans="2:6">
      <c r="B106" s="1" t="s">
        <v>0</v>
      </c>
      <c r="C106" s="2" t="s">
        <v>1</v>
      </c>
      <c r="D106" s="2" t="s">
        <v>2</v>
      </c>
      <c r="E106">
        <v>12.6</v>
      </c>
      <c r="F106" s="6">
        <v>0.22700000000000001</v>
      </c>
    </row>
  </sheetData>
  <sortState ref="B94:F106">
    <sortCondition ref="F94"/>
  </sortState>
  <hyperlinks>
    <hyperlink ref="B12" r:id="rId1"/>
    <hyperlink ref="B6" r:id="rId2"/>
    <hyperlink ref="B13" r:id="rId3"/>
    <hyperlink ref="B11" r:id="rId4"/>
    <hyperlink ref="B10" r:id="rId5"/>
    <hyperlink ref="B15" r:id="rId6"/>
    <hyperlink ref="B3" r:id="rId7"/>
    <hyperlink ref="B14" r:id="rId8"/>
    <hyperlink ref="B5" r:id="rId9"/>
    <hyperlink ref="B8" r:id="rId10"/>
    <hyperlink ref="B7" r:id="rId11"/>
    <hyperlink ref="B4" r:id="rId12"/>
    <hyperlink ref="B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6" r:id="rId27"/>
    <hyperlink ref="B37" r:id="rId28"/>
    <hyperlink ref="B38" r:id="rId29"/>
    <hyperlink ref="B39" r:id="rId30"/>
    <hyperlink ref="B40" r:id="rId31"/>
    <hyperlink ref="B41" r:id="rId32"/>
    <hyperlink ref="B42" r:id="rId33"/>
    <hyperlink ref="B43" r:id="rId34"/>
    <hyperlink ref="B44" r:id="rId35"/>
    <hyperlink ref="B45" r:id="rId36"/>
    <hyperlink ref="B46" r:id="rId37"/>
    <hyperlink ref="B47" r:id="rId38"/>
    <hyperlink ref="B48" r:id="rId39"/>
    <hyperlink ref="B106" r:id="rId40"/>
    <hyperlink ref="B105" r:id="rId41"/>
    <hyperlink ref="B104" r:id="rId42"/>
    <hyperlink ref="B103" r:id="rId43"/>
    <hyperlink ref="B102" r:id="rId44"/>
    <hyperlink ref="B101" r:id="rId45"/>
    <hyperlink ref="B100" r:id="rId46"/>
    <hyperlink ref="B99" r:id="rId47"/>
    <hyperlink ref="B98" r:id="rId48"/>
    <hyperlink ref="B97" r:id="rId49"/>
    <hyperlink ref="B96" r:id="rId50"/>
    <hyperlink ref="B95" r:id="rId51"/>
    <hyperlink ref="B94" r:id="rId52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A10" sqref="A10"/>
    </sheetView>
  </sheetViews>
  <sheetFormatPr baseColWidth="10" defaultRowHeight="15" x14ac:dyDescent="0"/>
  <cols>
    <col min="2" max="2" width="44.5" bestFit="1" customWidth="1"/>
    <col min="3" max="3" width="24.33203125" bestFit="1" customWidth="1"/>
    <col min="4" max="4" width="21.5" bestFit="1" customWidth="1"/>
  </cols>
  <sheetData>
    <row r="1" spans="2:4">
      <c r="C1" t="s">
        <v>46</v>
      </c>
      <c r="D1" t="s">
        <v>47</v>
      </c>
    </row>
    <row r="2" spans="2:4">
      <c r="B2" t="s">
        <v>15</v>
      </c>
      <c r="C2">
        <v>36</v>
      </c>
      <c r="D2">
        <v>10.1</v>
      </c>
    </row>
    <row r="3" spans="2:4">
      <c r="B3" t="s">
        <v>45</v>
      </c>
      <c r="C3">
        <v>14.5</v>
      </c>
      <c r="D3">
        <v>24</v>
      </c>
    </row>
    <row r="4" spans="2:4">
      <c r="B4" t="s">
        <v>19</v>
      </c>
      <c r="C4">
        <v>14.4</v>
      </c>
      <c r="D4">
        <v>5.8</v>
      </c>
    </row>
    <row r="5" spans="2:4">
      <c r="B5" t="s">
        <v>6</v>
      </c>
      <c r="C5">
        <v>11.8</v>
      </c>
      <c r="D5">
        <v>9.5</v>
      </c>
    </row>
    <row r="6" spans="2:4">
      <c r="B6" t="s">
        <v>9</v>
      </c>
      <c r="C6">
        <v>6.2</v>
      </c>
      <c r="D6">
        <v>9.3000000000000007</v>
      </c>
    </row>
    <row r="7" spans="2:4">
      <c r="B7" t="s">
        <v>12</v>
      </c>
      <c r="C7">
        <v>4.3</v>
      </c>
      <c r="D7">
        <v>8.1</v>
      </c>
    </row>
    <row r="8" spans="2:4">
      <c r="B8" t="s">
        <v>24</v>
      </c>
      <c r="C8">
        <v>2.6</v>
      </c>
      <c r="D8">
        <v>3.4</v>
      </c>
    </row>
    <row r="9" spans="2:4">
      <c r="B9" t="s">
        <v>31</v>
      </c>
      <c r="C9">
        <v>2.4</v>
      </c>
      <c r="D9">
        <v>0.3</v>
      </c>
    </row>
    <row r="10" spans="2:4">
      <c r="B10" t="s">
        <v>26</v>
      </c>
      <c r="C10">
        <v>2.1</v>
      </c>
      <c r="D10">
        <v>3.7</v>
      </c>
    </row>
    <row r="11" spans="2:4">
      <c r="B11" t="s">
        <v>3</v>
      </c>
      <c r="C11">
        <v>1.8</v>
      </c>
      <c r="D11">
        <v>15.7</v>
      </c>
    </row>
    <row r="12" spans="2:4">
      <c r="B12" t="s">
        <v>21</v>
      </c>
      <c r="C12">
        <v>1.3</v>
      </c>
      <c r="D12">
        <v>4.3</v>
      </c>
    </row>
    <row r="13" spans="2:4">
      <c r="B13" t="s">
        <v>28</v>
      </c>
      <c r="C13">
        <v>0.7</v>
      </c>
      <c r="D13">
        <v>2.2999999999999998</v>
      </c>
    </row>
    <row r="14" spans="2:4">
      <c r="B14" t="s">
        <v>17</v>
      </c>
      <c r="C14">
        <v>0.6</v>
      </c>
      <c r="D14">
        <v>7.1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2012 data</vt:lpstr>
      <vt:lpstr>Sheet1</vt:lpstr>
      <vt:lpstr>C1.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JR</dc:creator>
  <cp:lastModifiedBy>Rizqi Rachmat</cp:lastModifiedBy>
  <cp:lastPrinted>2015-01-12T21:13:08Z</cp:lastPrinted>
  <dcterms:created xsi:type="dcterms:W3CDTF">2014-02-05T20:35:16Z</dcterms:created>
  <dcterms:modified xsi:type="dcterms:W3CDTF">2015-01-12T21:13:11Z</dcterms:modified>
</cp:coreProperties>
</file>