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6765" activeTab="0"/>
  </bookViews>
  <sheets>
    <sheet name="Chart1" sheetId="1" r:id="rId1"/>
    <sheet name="Chart2" sheetId="2" r:id="rId2"/>
    <sheet name="Chart3" sheetId="3" r:id="rId3"/>
    <sheet name="Sheet1" sheetId="4" r:id="rId4"/>
    <sheet name="Sheet1 (2)" sheetId="5" r:id="rId5"/>
    <sheet name="Chart4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<sst xmlns="http://schemas.openxmlformats.org/spreadsheetml/2006/main" count="46" uniqueCount="43">
  <si>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http://costsofwar.org/sites/default/files/UScostsofwarsum.pdf</t>
  </si>
  <si>
    <t>Future Obligations (Veteran's care)</t>
  </si>
  <si>
    <t>Increase in Homeland Security Spending</t>
  </si>
  <si>
    <t>TOTAL SPENDING AND FUTURE OBLIGATIONS</t>
  </si>
  <si>
    <t>Additional War-related Spending</t>
  </si>
  <si>
    <t>Iraq</t>
  </si>
  <si>
    <t>Afghanistan</t>
  </si>
  <si>
    <t>Pakistan</t>
  </si>
  <si>
    <t>Operation Noble Eagle</t>
  </si>
  <si>
    <t xml:space="preserve">Total </t>
  </si>
  <si>
    <t>Categories of Additional War Related Spending</t>
  </si>
  <si>
    <t>US Costs of Iraq Through FY 2013</t>
  </si>
  <si>
    <t xml:space="preserve">DOD War Appropriations </t>
  </si>
  <si>
    <t>Plus War-Related Expenses through 2013</t>
  </si>
  <si>
    <t>http://costsofwar.org/sites/all/themes/costsofwar/images/US-Budgetary-Costs.pdf</t>
  </si>
  <si>
    <t>Additional War</t>
  </si>
  <si>
    <t>Future Obligations</t>
  </si>
  <si>
    <t>Major War Spending</t>
  </si>
  <si>
    <t>Total</t>
  </si>
  <si>
    <t>Major War Spending (OCO*)</t>
  </si>
  <si>
    <t>Plus Additional War-Related Spending</t>
  </si>
  <si>
    <t>Plus Future Obligations (Veteran's Care)</t>
  </si>
  <si>
    <t>†</t>
  </si>
  <si>
    <t>Total Spending and Future Obligations</t>
  </si>
  <si>
    <t>Plus Future Iraq-Related Costs FY 2014–FY 2053</t>
  </si>
  <si>
    <t>http://www.fas.org/sgp/crs/natsec/RS22926.pdf</t>
  </si>
  <si>
    <t>Military Cots of Major U.S. Wars</t>
  </si>
  <si>
    <t>WWI</t>
  </si>
  <si>
    <t>WWII</t>
  </si>
  <si>
    <t>Vietnam</t>
  </si>
  <si>
    <t>Korea</t>
  </si>
  <si>
    <t>1917-1921</t>
  </si>
  <si>
    <t>Duration</t>
  </si>
  <si>
    <t>Years</t>
  </si>
  <si>
    <t>Real FY2011 $ (billions)</t>
  </si>
  <si>
    <t>1941-1945</t>
  </si>
  <si>
    <t>1950-1953</t>
  </si>
  <si>
    <t>1965-1975</t>
  </si>
  <si>
    <t>2003-2010</t>
  </si>
  <si>
    <t>2001-2010</t>
  </si>
  <si>
    <t>Nominal</t>
  </si>
  <si>
    <t>Real</t>
  </si>
  <si>
    <t>Conversion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</si>
</sst>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.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63"/>
      <name val="Arial"/>
      <family val="0"/>
    </font>
    <font>
      <sz val="24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6"/>
      <color indexed="63"/>
      <name val="Arial"/>
      <family val="0"/>
    </font>
    <font>
      <b/>
      <sz val="18"/>
      <color indexed="63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b/>
      <sz val="20"/>
      <color indexed="63"/>
      <name val="Arial"/>
      <family val="0"/>
    </font>
    <font>
      <sz val="24"/>
      <color indexed="63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52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US Cost of Wars Through 2013: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Major Categories of Spending for Iraq, Afghanistan, Pakistan,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and Operation Noble Eagle</a:t>
            </a:r>
          </a:p>
        </c:rich>
      </c:tx>
      <c:layout>
        <c:manualLayout>
          <c:xMode val="factor"/>
          <c:yMode val="factor"/>
          <c:x val="0.008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605"/>
          <c:w val="0.934"/>
          <c:h val="0.71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$1,510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Sheet1!$H$12:$H$15</c:f>
              <c:numCache>
                <c:ptCount val="4"/>
                <c:pt idx="0">
                  <c:v>1510</c:v>
                </c:pt>
                <c:pt idx="1">
                  <c:v>1510</c:v>
                </c:pt>
                <c:pt idx="2">
                  <c:v>1510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$2,388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Sheet1!$I$12:$I$15</c:f>
              <c:numCache>
                <c:ptCount val="4"/>
                <c:pt idx="1">
                  <c:v>877.8</c:v>
                </c:pt>
                <c:pt idx="2">
                  <c:v>877.8</c:v>
                </c:pt>
              </c:numCache>
            </c:numRef>
          </c:val>
        </c:ser>
        <c:ser>
          <c:idx val="2"/>
          <c:order val="2"/>
          <c:spPr>
            <a:solidFill>
              <a:srgbClr val="FCD7D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$3,142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Sheet1!$J$12:$J$15</c:f>
              <c:numCache>
                <c:ptCount val="4"/>
                <c:pt idx="2">
                  <c:v>754.4</c:v>
                </c:pt>
              </c:numCache>
            </c:numRef>
          </c:val>
        </c:ser>
        <c:ser>
          <c:idx val="3"/>
          <c:order val="3"/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$3,597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Sheet1!$K$12:$K$15</c:f>
              <c:numCache>
                <c:ptCount val="4"/>
                <c:pt idx="3">
                  <c:v>3597.8</c:v>
                </c:pt>
              </c:numCache>
            </c:numRef>
          </c:val>
        </c:ser>
        <c:overlap val="100"/>
        <c:gapWidth val="173"/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0631010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Cumulative Direct War Appropriations (OCO)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FY 2001–FY 2013</a:t>
            </a:r>
          </a:p>
        </c:rich>
      </c:tx>
      <c:layout>
        <c:manualLayout>
          <c:xMode val="factor"/>
          <c:yMode val="factor"/>
          <c:x val="0.02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545"/>
          <c:w val="0.46525"/>
          <c:h val="0.636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2F55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333333"/>
                        </a:solidFill>
                      </a:rPr>
                      <a:t>$822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$640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$19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Sheet1!$B$18:$B$22</c:f>
              <c:strCache>
                <c:ptCount val="4"/>
                <c:pt idx="0">
                  <c:v>Iraq</c:v>
                </c:pt>
                <c:pt idx="1">
                  <c:v>Afghanistan</c:v>
                </c:pt>
                <c:pt idx="2">
                  <c:v>Pakistan</c:v>
                </c:pt>
                <c:pt idx="3">
                  <c:v>Operation Noble Eagle</c:v>
                </c:pt>
              </c:strCache>
            </c:strRef>
          </c:cat>
          <c:val>
            <c:numRef>
              <c:f>Sheet1!$C$18:$C$21</c:f>
              <c:numCache>
                <c:ptCount val="4"/>
                <c:pt idx="0">
                  <c:v>822.28</c:v>
                </c:pt>
                <c:pt idx="1">
                  <c:v>640.1</c:v>
                </c:pt>
                <c:pt idx="2">
                  <c:v>19.22</c:v>
                </c:pt>
                <c:pt idx="3">
                  <c:v>28.81</c:v>
                </c:pt>
              </c:numCache>
            </c:numRef>
          </c:val>
        </c:ser>
        <c:firstSliceAng val="164"/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US Total Costs of Iraq War: 
</a:t>
            </a:r>
            <a:r>
              <a:rPr lang="en-US" cap="none" sz="2400" b="0" i="0" u="none" baseline="0">
                <a:solidFill>
                  <a:srgbClr val="333333"/>
                </a:solidFill>
              </a:rPr>
              <a:t>Actual and Imputed Future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375"/>
          <c:w val="0.9107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$769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$1,694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$2,186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(2)'!$C$2:$C$4</c:f>
              <c:numCache>
                <c:ptCount val="3"/>
                <c:pt idx="0">
                  <c:v>769.9</c:v>
                </c:pt>
                <c:pt idx="1">
                  <c:v>769.9</c:v>
                </c:pt>
                <c:pt idx="2">
                  <c:v>769.9</c:v>
                </c:pt>
              </c:numCache>
            </c:numRef>
          </c:val>
        </c:ser>
        <c:ser>
          <c:idx val="1"/>
          <c:order val="1"/>
          <c:spPr>
            <a:solidFill>
              <a:srgbClr val="70AD4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(2)'!$D$2:$D$4</c:f>
              <c:numCache>
                <c:ptCount val="3"/>
                <c:pt idx="1">
                  <c:v>924.8</c:v>
                </c:pt>
                <c:pt idx="2">
                  <c:v>924.8</c:v>
                </c:pt>
              </c:numCache>
            </c:numRef>
          </c:val>
        </c:ser>
        <c:ser>
          <c:idx val="2"/>
          <c:order val="2"/>
          <c:spPr>
            <a:solidFill>
              <a:srgbClr val="C5E0B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(2)'!$E$2:$E$4</c:f>
              <c:numCache>
                <c:ptCount val="3"/>
                <c:pt idx="2">
                  <c:v>491.4</c:v>
                </c:pt>
              </c:numCache>
            </c:numRef>
          </c:val>
        </c:ser>
        <c:overlap val="100"/>
        <c:gapWidth val="151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Military Costs of Major U.S. Wars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(includes appropriations through FY 2010)</a:t>
            </a:r>
          </a:p>
        </c:rich>
      </c:tx>
      <c:layout>
        <c:manualLayout>
          <c:xMode val="factor"/>
          <c:yMode val="factor"/>
          <c:x val="0.005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375"/>
          <c:w val="0.901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$321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$334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$341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$738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$784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$4,104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Sheet2!$B$6:$B$11</c:f>
              <c:strCache>
                <c:ptCount val="6"/>
                <c:pt idx="0">
                  <c:v>Afghanistan</c:v>
                </c:pt>
                <c:pt idx="1">
                  <c:v>WWI</c:v>
                </c:pt>
                <c:pt idx="2">
                  <c:v>Korea</c:v>
                </c:pt>
                <c:pt idx="3">
                  <c:v>Vietnam</c:v>
                </c:pt>
                <c:pt idx="4">
                  <c:v>Iraq</c:v>
                </c:pt>
                <c:pt idx="5">
                  <c:v>WWII</c:v>
                </c:pt>
              </c:strCache>
            </c:strRef>
          </c:cat>
          <c:val>
            <c:numRef>
              <c:f>Sheet2!$C$6:$C$11</c:f>
              <c:numCache>
                <c:ptCount val="6"/>
                <c:pt idx="0">
                  <c:v>321</c:v>
                </c:pt>
                <c:pt idx="1">
                  <c:v>334</c:v>
                </c:pt>
                <c:pt idx="2">
                  <c:v>341</c:v>
                </c:pt>
                <c:pt idx="3">
                  <c:v>738</c:v>
                </c:pt>
                <c:pt idx="4">
                  <c:v>784</c:v>
                </c:pt>
                <c:pt idx="5">
                  <c:v>4104</c:v>
                </c:pt>
              </c:numCache>
            </c:numRef>
          </c:val>
        </c:ser>
        <c:overlap val="-27"/>
        <c:gapWidth val="120"/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Real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0.85725</cdr:y>
    </cdr:from>
    <cdr:to>
      <cdr:x>0.98575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5467350"/>
          <a:ext cx="61531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*OCO stands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Overseas Contingency Operations.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spending bar includes war-induced spending at the Department of Homeland Security.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  <cdr:relSizeAnchor xmlns:cdr="http://schemas.openxmlformats.org/drawingml/2006/chartDrawing">
    <cdr:from>
      <cdr:x>0.14275</cdr:x>
      <cdr:y>0.85575</cdr:y>
    </cdr:from>
    <cdr:to>
      <cdr:x>0.24725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247775" y="5457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0.76775</cdr:y>
    </cdr:from>
    <cdr:to>
      <cdr:x>0.98575</cdr:x>
      <cdr:y>0.806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0" y="4895850"/>
          <a:ext cx="15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  <cdr:relSizeAnchor xmlns:cdr="http://schemas.openxmlformats.org/drawingml/2006/chartDrawing">
    <cdr:from>
      <cdr:x>0.301</cdr:x>
      <cdr:y>0.901</cdr:y>
    </cdr:from>
    <cdr:to>
      <cdr:x>0.318</cdr:x>
      <cdr:y>0.939</cdr:y>
    </cdr:to>
    <cdr:sp>
      <cdr:nvSpPr>
        <cdr:cNvPr id="4" name="TextBox 4"/>
        <cdr:cNvSpPr txBox="1">
          <a:spLocks noChangeArrowheads="1"/>
        </cdr:cNvSpPr>
      </cdr:nvSpPr>
      <cdr:spPr>
        <a:xfrm>
          <a:off x="2628900" y="5743575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0.37675</cdr:y>
    </cdr:from>
    <cdr:to>
      <cdr:x>0.53925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4003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$1,510 billion</a:t>
          </a:r>
        </a:p>
      </cdr:txBody>
    </cdr:sp>
  </cdr:relSizeAnchor>
  <cdr:relSizeAnchor xmlns:cdr="http://schemas.openxmlformats.org/drawingml/2006/chartDrawing">
    <cdr:from>
      <cdr:x>0.1315</cdr:x>
      <cdr:y>0.348</cdr:y>
    </cdr:from>
    <cdr:to>
      <cdr:x>0.23675</cdr:x>
      <cdr:y>0.49325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219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Iraq</a:t>
          </a:r>
        </a:p>
      </cdr:txBody>
    </cdr:sp>
  </cdr:relSizeAnchor>
  <cdr:relSizeAnchor xmlns:cdr="http://schemas.openxmlformats.org/drawingml/2006/chartDrawing">
    <cdr:from>
      <cdr:x>0.73275</cdr:x>
      <cdr:y>0.40925</cdr:y>
    </cdr:from>
    <cdr:to>
      <cdr:x>0.838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6098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Afghanistan</a:t>
          </a:r>
        </a:p>
      </cdr:txBody>
    </cdr:sp>
  </cdr:relSizeAnchor>
  <cdr:relSizeAnchor xmlns:cdr="http://schemas.openxmlformats.org/drawingml/2006/chartDrawing">
    <cdr:from>
      <cdr:x>0.6525</cdr:x>
      <cdr:y>0.7825</cdr:y>
    </cdr:from>
    <cdr:to>
      <cdr:x>0.7575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5705475" y="49911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Pakistan</a:t>
          </a:r>
        </a:p>
      </cdr:txBody>
    </cdr:sp>
  </cdr:relSizeAnchor>
  <cdr:relSizeAnchor xmlns:cdr="http://schemas.openxmlformats.org/drawingml/2006/chartDrawing">
    <cdr:from>
      <cdr:x>0.37275</cdr:x>
      <cdr:y>0.796</cdr:y>
    </cdr:from>
    <cdr:to>
      <cdr:x>0.47775</cdr:x>
      <cdr:y>0.9405</cdr:y>
    </cdr:to>
    <cdr:sp>
      <cdr:nvSpPr>
        <cdr:cNvPr id="5" name="TextBox 5"/>
        <cdr:cNvSpPr txBox="1">
          <a:spLocks noChangeArrowheads="1"/>
        </cdr:cNvSpPr>
      </cdr:nvSpPr>
      <cdr:spPr>
        <a:xfrm>
          <a:off x="3257550" y="5076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Noble Eagle</a:t>
          </a:r>
        </a:p>
      </cdr:txBody>
    </cdr:sp>
  </cdr:relSizeAnchor>
  <cdr:relSizeAnchor xmlns:cdr="http://schemas.openxmlformats.org/drawingml/2006/chartDrawing">
    <cdr:from>
      <cdr:x>0.88775</cdr:x>
      <cdr:y>0.891</cdr:y>
    </cdr:from>
    <cdr:to>
      <cdr:x>0.99325</cdr:x>
      <cdr:y>0.94525</cdr:y>
    </cdr:to>
    <cdr:sp>
      <cdr:nvSpPr>
        <cdr:cNvPr id="6" name="TextBox 1"/>
        <cdr:cNvSpPr txBox="1">
          <a:spLocks noChangeArrowheads="1"/>
        </cdr:cNvSpPr>
      </cdr:nvSpPr>
      <cdr:spPr>
        <a:xfrm>
          <a:off x="7762875" y="5676900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Note: OCO stands for Overseas Contingency Operations.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0.88475</cdr:y>
    </cdr:from>
    <cdr:to>
      <cdr:x>0.96125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5638800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www.costsofwar.org.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0.8525</cdr:y>
    </cdr:from>
    <cdr:to>
      <cdr:x>0.95825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7467600" y="5448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Research Service.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Estimates for wars in Afghanistan and Iraq include appropriations enacted and requested through FY2010.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0.1485</cdr:x>
      <cdr:y>0.78075</cdr:y>
    </cdr:from>
    <cdr:to>
      <cdr:x>0.97125</cdr:x>
      <cdr:y>0.78075</cdr:y>
    </cdr:to>
    <cdr:sp>
      <cdr:nvSpPr>
        <cdr:cNvPr id="2" name="Straight Connector 3"/>
        <cdr:cNvSpPr>
          <a:spLocks/>
        </cdr:cNvSpPr>
      </cdr:nvSpPr>
      <cdr:spPr>
        <a:xfrm>
          <a:off x="1295400" y="4981575"/>
          <a:ext cx="7210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default/files/UScostsofwarsum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all/themes/costsofwar/images/US-Budgetary-Costs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org/sgp/crs/natsec/RS229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zoomScale="115" zoomScaleNormal="115" zoomScalePageLayoutView="0" workbookViewId="0" topLeftCell="A1">
      <selection activeCell="B36" sqref="B36"/>
    </sheetView>
  </sheetViews>
  <sheetFormatPr defaultColWidth="9.140625" defaultRowHeight="15"/>
  <cols>
    <col min="2" max="2" width="58.7109375" style="0" bestFit="1" customWidth="1"/>
    <col min="7" max="7" width="18.7109375" style="0" bestFit="1" customWidth="1"/>
  </cols>
  <sheetData>
    <row r="2" ht="15">
      <c r="B2" s="1" t="s">
        <v>0</v>
      </c>
    </row>
    <row r="4" spans="2:3" ht="15">
      <c r="B4" s="2" t="s">
        <v>19</v>
      </c>
      <c r="C4">
        <v>1510.41</v>
      </c>
    </row>
    <row r="5" spans="2:3" ht="15">
      <c r="B5" s="2" t="s">
        <v>4</v>
      </c>
      <c r="C5">
        <v>877.8</v>
      </c>
    </row>
    <row r="6" ht="15">
      <c r="C6">
        <f>SUM(C4:C5)</f>
        <v>2388.21</v>
      </c>
    </row>
    <row r="7" spans="2:3" ht="15">
      <c r="B7" s="2" t="s">
        <v>1</v>
      </c>
      <c r="C7">
        <v>754.4</v>
      </c>
    </row>
    <row r="8" ht="15">
      <c r="C8">
        <f>SUM(C7,C4:C5)</f>
        <v>3142.6099999999997</v>
      </c>
    </row>
    <row r="9" spans="2:3" ht="15">
      <c r="B9" s="2" t="s">
        <v>2</v>
      </c>
      <c r="C9" s="2">
        <v>455.2</v>
      </c>
    </row>
    <row r="10" spans="2:3" ht="15">
      <c r="B10" t="s">
        <v>3</v>
      </c>
      <c r="C10">
        <v>3597.85</v>
      </c>
    </row>
    <row r="12" spans="2:8" ht="15">
      <c r="B12" s="2" t="s">
        <v>19</v>
      </c>
      <c r="C12">
        <f>C4</f>
        <v>1510.41</v>
      </c>
      <c r="G12" t="s">
        <v>17</v>
      </c>
      <c r="H12">
        <v>1510</v>
      </c>
    </row>
    <row r="13" spans="2:9" ht="15">
      <c r="B13" s="2" t="s">
        <v>20</v>
      </c>
      <c r="C13">
        <f>SUM(C5,C4)</f>
        <v>2388.21</v>
      </c>
      <c r="G13" t="s">
        <v>15</v>
      </c>
      <c r="H13">
        <v>1510</v>
      </c>
      <c r="I13">
        <v>877.8</v>
      </c>
    </row>
    <row r="14" spans="2:10" ht="15">
      <c r="B14" s="2" t="s">
        <v>21</v>
      </c>
      <c r="C14">
        <f>SUM(C7,C5,C4)</f>
        <v>3142.6099999999997</v>
      </c>
      <c r="G14" t="s">
        <v>16</v>
      </c>
      <c r="H14">
        <v>1510</v>
      </c>
      <c r="I14">
        <v>877.8</v>
      </c>
      <c r="J14">
        <v>754.4</v>
      </c>
    </row>
    <row r="15" spans="2:11" ht="15">
      <c r="B15" s="2" t="s">
        <v>23</v>
      </c>
      <c r="C15">
        <f>SUM(C9,C7,C5,C4)</f>
        <v>3597.8099999999995</v>
      </c>
      <c r="G15" t="s">
        <v>18</v>
      </c>
      <c r="K15">
        <v>3597.8</v>
      </c>
    </row>
    <row r="18" spans="2:3" ht="15">
      <c r="B18" s="2" t="s">
        <v>5</v>
      </c>
      <c r="C18">
        <v>822.28</v>
      </c>
    </row>
    <row r="19" spans="2:3" ht="15">
      <c r="B19" s="2" t="s">
        <v>6</v>
      </c>
      <c r="C19">
        <v>640.1</v>
      </c>
    </row>
    <row r="20" spans="2:3" ht="15">
      <c r="B20" s="2" t="s">
        <v>7</v>
      </c>
      <c r="C20">
        <v>19.22</v>
      </c>
    </row>
    <row r="21" spans="2:4" ht="15">
      <c r="B21" s="2" t="s">
        <v>8</v>
      </c>
      <c r="C21">
        <v>28.81</v>
      </c>
      <c r="D21" s="3" t="s">
        <v>22</v>
      </c>
    </row>
    <row r="22" spans="2:3" ht="15">
      <c r="B22" s="2" t="s">
        <v>9</v>
      </c>
      <c r="C22">
        <f>SUM(C18:C21)</f>
        <v>1510.41</v>
      </c>
    </row>
    <row r="24" ht="15">
      <c r="B24" s="2" t="s">
        <v>10</v>
      </c>
    </row>
  </sheetData>
  <sheetProtection/>
  <hyperlinks>
    <hyperlink ref="B2" r:id="rId1" display="http://costsofwar.org/sites/default/files/UScostsofwarsu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39.421875" style="0" bestFit="1" customWidth="1"/>
  </cols>
  <sheetData>
    <row r="1" ht="15">
      <c r="B1" t="s">
        <v>11</v>
      </c>
    </row>
    <row r="2" spans="2:3" ht="15">
      <c r="B2" t="s">
        <v>12</v>
      </c>
      <c r="C2">
        <v>769.9</v>
      </c>
    </row>
    <row r="3" spans="2:4" ht="15">
      <c r="B3" t="s">
        <v>13</v>
      </c>
      <c r="C3">
        <v>769.9</v>
      </c>
      <c r="D3">
        <v>924.8</v>
      </c>
    </row>
    <row r="4" spans="2:5" ht="15">
      <c r="B4" t="s">
        <v>24</v>
      </c>
      <c r="C4">
        <v>769.9</v>
      </c>
      <c r="D4">
        <v>924.8</v>
      </c>
      <c r="E4">
        <v>491.4</v>
      </c>
    </row>
    <row r="6" ht="15">
      <c r="B6" s="1" t="s">
        <v>14</v>
      </c>
    </row>
  </sheetData>
  <sheetProtection/>
  <hyperlinks>
    <hyperlink ref="B6" r:id="rId1" display="http://costsofwar.org/sites/all/themes/costsofwar/images/US-Budgetary-Costs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B4">
      <selection activeCell="B19" sqref="B19"/>
    </sheetView>
  </sheetViews>
  <sheetFormatPr defaultColWidth="9.140625" defaultRowHeight="15"/>
  <cols>
    <col min="2" max="2" width="44.7109375" style="0" bestFit="1" customWidth="1"/>
    <col min="3" max="3" width="17.57421875" style="0" bestFit="1" customWidth="1"/>
  </cols>
  <sheetData>
    <row r="2" ht="15">
      <c r="B2" s="1" t="s">
        <v>25</v>
      </c>
    </row>
    <row r="4" ht="15">
      <c r="B4" t="s">
        <v>26</v>
      </c>
    </row>
    <row r="5" spans="3:5" ht="15">
      <c r="C5" s="4" t="s">
        <v>34</v>
      </c>
      <c r="D5" s="4" t="s">
        <v>33</v>
      </c>
      <c r="E5" s="4" t="s">
        <v>32</v>
      </c>
    </row>
    <row r="6" spans="2:5" ht="15">
      <c r="B6" t="s">
        <v>6</v>
      </c>
      <c r="C6">
        <v>321</v>
      </c>
      <c r="D6" t="s">
        <v>39</v>
      </c>
      <c r="E6">
        <v>9</v>
      </c>
    </row>
    <row r="7" spans="2:5" ht="15">
      <c r="B7" t="s">
        <v>27</v>
      </c>
      <c r="C7">
        <v>334</v>
      </c>
      <c r="D7" t="s">
        <v>31</v>
      </c>
      <c r="E7">
        <f>1921-1917</f>
        <v>4</v>
      </c>
    </row>
    <row r="8" spans="2:5" ht="15">
      <c r="B8" t="s">
        <v>30</v>
      </c>
      <c r="C8">
        <v>341</v>
      </c>
      <c r="D8" t="s">
        <v>36</v>
      </c>
      <c r="E8">
        <v>3</v>
      </c>
    </row>
    <row r="9" spans="2:5" ht="15">
      <c r="B9" t="s">
        <v>29</v>
      </c>
      <c r="C9">
        <v>738</v>
      </c>
      <c r="D9" t="s">
        <v>37</v>
      </c>
      <c r="E9">
        <v>10</v>
      </c>
    </row>
    <row r="10" spans="2:5" ht="15">
      <c r="B10" t="s">
        <v>5</v>
      </c>
      <c r="C10">
        <v>784</v>
      </c>
      <c r="D10" t="s">
        <v>38</v>
      </c>
      <c r="E10">
        <v>7</v>
      </c>
    </row>
    <row r="11" spans="2:5" ht="15">
      <c r="B11" t="s">
        <v>28</v>
      </c>
      <c r="C11">
        <v>4104</v>
      </c>
      <c r="D11" t="s">
        <v>35</v>
      </c>
      <c r="E11">
        <f>1945-1941</f>
        <v>4</v>
      </c>
    </row>
    <row r="13" spans="3:4" ht="15">
      <c r="C13" t="s">
        <v>40</v>
      </c>
      <c r="D13" t="s">
        <v>41</v>
      </c>
    </row>
    <row r="14" ht="15">
      <c r="C14">
        <v>822.28</v>
      </c>
    </row>
    <row r="15" ht="15">
      <c r="C15">
        <v>640.1</v>
      </c>
    </row>
    <row r="17" ht="15">
      <c r="C17" t="s">
        <v>42</v>
      </c>
    </row>
    <row r="19" spans="3:5" ht="15">
      <c r="C19">
        <v>715</v>
      </c>
      <c r="D19">
        <v>0.818</v>
      </c>
      <c r="E19">
        <f>C19/D19</f>
        <v>874.0831295843522</v>
      </c>
    </row>
  </sheetData>
  <sheetProtection/>
  <hyperlinks>
    <hyperlink ref="B2" r:id="rId1" display="http://www.fas.org/sgp/crs/natsec/RS22926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Rachmat</cp:lastModifiedBy>
  <cp:lastPrinted>2013-09-09T21:25:15Z</cp:lastPrinted>
  <dcterms:created xsi:type="dcterms:W3CDTF">2013-09-09T12:59:54Z</dcterms:created>
  <dcterms:modified xsi:type="dcterms:W3CDTF">2013-09-11T20:30:38Z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